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defra.sharepoint.com/teams/Team2765/Integrating Nature Document Library/Projects/PO009 - Land Degradation Neutrality (LDN) Fund/Monitoring and Evaluation/Annual Review 2023/"/>
    </mc:Choice>
  </mc:AlternateContent>
  <xr:revisionPtr revIDLastSave="7" documentId="8_{E1EEBA1D-ADE4-43F2-B62F-AE5CE561E059}" xr6:coauthVersionLast="47" xr6:coauthVersionMax="47" xr10:uidLastSave="{0C0BDF0F-0127-4772-9D6E-FD7F6FF180FE}"/>
  <bookViews>
    <workbookView xWindow="-120" yWindow="-120" windowWidth="29040" windowHeight="15720" xr2:uid="{7EB30908-03A1-46B4-9C41-362E0A0A9CDE}"/>
  </bookViews>
  <sheets>
    <sheet name="2023 LogFram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1" i="1" l="1"/>
  <c r="D115" i="1"/>
  <c r="G105" i="1"/>
  <c r="F105" i="1"/>
  <c r="E105" i="1"/>
  <c r="D105" i="1"/>
  <c r="K104" i="1"/>
  <c r="J104" i="1" s="1"/>
  <c r="I104" i="1" s="1"/>
  <c r="H104" i="1" s="1"/>
  <c r="G104" i="1" s="1"/>
  <c r="H93" i="1"/>
  <c r="I93" i="1" s="1"/>
  <c r="J93" i="1" s="1"/>
  <c r="K93" i="1" s="1"/>
  <c r="L93" i="1" s="1"/>
  <c r="M93" i="1" s="1"/>
  <c r="N93" i="1" s="1"/>
  <c r="O93" i="1" s="1"/>
  <c r="P93" i="1" s="1"/>
  <c r="Q93" i="1" s="1"/>
  <c r="R93" i="1" s="1"/>
  <c r="G93" i="1"/>
  <c r="F79" i="1"/>
  <c r="Y59" i="1"/>
  <c r="I58" i="1"/>
  <c r="J58" i="1" s="1"/>
  <c r="K58" i="1" s="1"/>
  <c r="L58" i="1" s="1"/>
  <c r="M58" i="1" s="1"/>
  <c r="N58" i="1" s="1"/>
  <c r="O58" i="1" s="1"/>
  <c r="P58" i="1" s="1"/>
  <c r="Q58" i="1" s="1"/>
  <c r="R58" i="1" s="1"/>
  <c r="G48" i="1"/>
  <c r="F48" i="1"/>
  <c r="J47" i="1"/>
  <c r="K47" i="1" s="1"/>
  <c r="L47" i="1" s="1"/>
  <c r="M47" i="1" s="1"/>
  <c r="N47" i="1" s="1"/>
  <c r="O47" i="1" s="1"/>
  <c r="P47" i="1" s="1"/>
  <c r="Q47" i="1" s="1"/>
  <c r="R47" i="1" s="1"/>
  <c r="I47" i="1"/>
  <c r="H47" i="1"/>
  <c r="I40" i="1"/>
  <c r="J40" i="1" s="1"/>
  <c r="K40" i="1" s="1"/>
  <c r="L40" i="1" s="1"/>
  <c r="M40" i="1" s="1"/>
  <c r="N40" i="1" s="1"/>
  <c r="O40" i="1" s="1"/>
  <c r="P40" i="1" s="1"/>
  <c r="Q40" i="1" s="1"/>
  <c r="R40" i="1" s="1"/>
  <c r="G39" i="1"/>
  <c r="G38" i="1" s="1"/>
  <c r="H38" i="1" s="1"/>
  <c r="I38" i="1" s="1"/>
  <c r="J38" i="1" s="1"/>
  <c r="K38" i="1" s="1"/>
  <c r="L38" i="1" s="1"/>
  <c r="M38" i="1" s="1"/>
  <c r="N38" i="1" s="1"/>
  <c r="O38" i="1" s="1"/>
  <c r="P38" i="1" s="1"/>
  <c r="Q38" i="1" s="1"/>
  <c r="R38" i="1" s="1"/>
  <c r="R28" i="1"/>
  <c r="Q28" i="1"/>
  <c r="P28" i="1"/>
  <c r="O28" i="1"/>
  <c r="N28" i="1"/>
  <c r="M28" i="1"/>
  <c r="L28" i="1"/>
  <c r="K28" i="1"/>
  <c r="J28" i="1"/>
  <c r="I28" i="1"/>
  <c r="H28" i="1"/>
  <c r="G28" i="1"/>
</calcChain>
</file>

<file path=xl/sharedStrings.xml><?xml version="1.0" encoding="utf-8"?>
<sst xmlns="http://schemas.openxmlformats.org/spreadsheetml/2006/main" count="234" uniqueCount="103">
  <si>
    <t>Please refer to the Smart Guide for advice on completing the various fields in the logframe</t>
  </si>
  <si>
    <t>Smart Guide</t>
  </si>
  <si>
    <t>PROJECT TITLE</t>
  </si>
  <si>
    <t>LAND DEGRADATION NEUTRALITY FUND</t>
  </si>
  <si>
    <t>IMPACT</t>
  </si>
  <si>
    <t>Impact Indicator 1</t>
  </si>
  <si>
    <t>Baseline</t>
  </si>
  <si>
    <t>Methodology and Assumptions</t>
  </si>
  <si>
    <t>Land Degradation Neutrality is achieved in line with the SDGs, while the flow of private finance towards SLM projects and practices increases substantially. This drives transformational change in a number of industries in countries across the developing world.</t>
  </si>
  <si>
    <t>ICF KPI 15: transformational change (Extent to which ICF intervention is likely to lead to transformational change</t>
  </si>
  <si>
    <t>Planned</t>
  </si>
  <si>
    <t>ICF KPI 15: Transformational change, methodology is ongoing. It will use sub-indicators embedded in this Logical Framework</t>
  </si>
  <si>
    <t>Achieved</t>
  </si>
  <si>
    <t>Source</t>
  </si>
  <si>
    <t>All sources Mirova unless specified</t>
  </si>
  <si>
    <t>Impact Indicator 2</t>
  </si>
  <si>
    <t>Contribution to climate change, adaptation and relevant SDGs</t>
  </si>
  <si>
    <t>Qualitative indicator for evaluation of LDN progress towards stated Fund objectives.
Quantitative values for be used for certain parts of this indicator - eg. carbon storage, area under SLM (as proxy for adaptation).
However, the overall indicator would be a narrative one.</t>
  </si>
  <si>
    <t>N/A</t>
  </si>
  <si>
    <t>Impact Indicator 3</t>
  </si>
  <si>
    <t>Wider progress towards Land Degradation Neutrality</t>
  </si>
  <si>
    <t>Ha, difference between land degradation levels from Year 0 of project.
Assumes that LDN Fund contributes towards achievement of land degradation neutrality.</t>
  </si>
  <si>
    <t xml:space="preserve">
</t>
  </si>
  <si>
    <t>UNCCD</t>
  </si>
  <si>
    <t>Finance</t>
  </si>
  <si>
    <t>Impact Indicator 4</t>
  </si>
  <si>
    <t>Level of market-level private investment in Sustainable Land Management</t>
  </si>
  <si>
    <t>£, cumulative.
Assumption that the LDN Fund is successful in proving the concept of healthy financial returns from SLM investments. Assumption that this success incentivises increased investment in the sector.
Likely to be trend data as opposed to exact monetary figures.</t>
  </si>
  <si>
    <t>OUTCOME</t>
  </si>
  <si>
    <t>Outcome Indicator 1</t>
  </si>
  <si>
    <t>The LDN Fund contributes to achieving Land Degradation Neutrality by increasing private investment in sustainable land management, proofing the concept of positive financial returns from sustainability projects, mainstreaming SLM practices in a number of industries and geographies, and sharing best practice with public and private partners across the developing world.</t>
  </si>
  <si>
    <t>Area of reforestation</t>
  </si>
  <si>
    <t>Ha, cumulative.
Assumption that a) deforestation and forest degradation prevented by the project is not fully displaced into nearby areas; LDN-funded projects successfully prevent deforestation through SLM</t>
  </si>
  <si>
    <t>Outcome Indicator 2</t>
  </si>
  <si>
    <t>Tonnes of CO2e emissions avoided [KPI 6]</t>
  </si>
  <si>
    <t xml:space="preserve">Tonnes, cumulative.
</t>
  </si>
  <si>
    <t>But what about France, etc.?</t>
  </si>
  <si>
    <t>Outcome Indicator 3</t>
  </si>
  <si>
    <t xml:space="preserve">Private finance leveraged by the LDN Fund [KPI 11]
</t>
  </si>
  <si>
    <t>Planned (Fund)</t>
  </si>
  <si>
    <t xml:space="preserve">USD, cumulative. Past figures and targets have been converted to USD
Assumes that the private finance leveraged into projects funded by LDN is additional. </t>
  </si>
  <si>
    <t>Achieved (fund)</t>
  </si>
  <si>
    <t>Planned (co-investment)</t>
  </si>
  <si>
    <t>Achieved (co-investment)</t>
  </si>
  <si>
    <t>Planned (leveraged at project)</t>
  </si>
  <si>
    <t>Achived (leveraged at project)</t>
  </si>
  <si>
    <t>Outcome Indicator 4</t>
  </si>
  <si>
    <t xml:space="preserve">Public finance leveraged by the LDN Fund. [KPI 12]
</t>
  </si>
  <si>
    <t xml:space="preserve">USD, cumulative.
Assumes that the public finance leveraged into projects funded by LDN is additional.
Not considered for assessment of fund progress - this is not a specific target outcome of the Fund.
</t>
  </si>
  <si>
    <t>Outcome Indicator 5</t>
  </si>
  <si>
    <t>Hectares of land contributing towards Land Degradation Neutrality</t>
  </si>
  <si>
    <t>Ha, cumulative. 
Assumes that land is degradation neutral.</t>
  </si>
  <si>
    <t>OUTPUT 1 - Financing and TA</t>
  </si>
  <si>
    <t>Output Indicator 1.1</t>
  </si>
  <si>
    <r>
      <t xml:space="preserve">The LDN Fund provides finance and technical assistance to support successful SLM projects which provide financial returns for investors, sustained benefits for local communities and non-financial benefits on a local, national and global scale.
</t>
    </r>
    <r>
      <rPr>
        <b/>
        <sz val="9"/>
        <rFont val="Arial"/>
        <family val="2"/>
      </rPr>
      <t>Weighting: 40%</t>
    </r>
  </si>
  <si>
    <t>Level of TA funding provided</t>
  </si>
  <si>
    <t>USD, cumulative.
Assumes that TA funding provided by the LDN fund is successful in building capacity of recipients, and creates sustained impacts.</t>
  </si>
  <si>
    <t>IDH</t>
  </si>
  <si>
    <t>Output Indicator 1.2</t>
  </si>
  <si>
    <t>Level of project investment provided</t>
  </si>
  <si>
    <t>USD, cumulative.
Assumes that project funding provided by the LDN fund is successful in building capacity of recipients in the long term, and creates sustained impacts.</t>
  </si>
  <si>
    <t>Output Indicator 1.3</t>
  </si>
  <si>
    <t>Number of projects funded</t>
  </si>
  <si>
    <t>%, overall on LDN investment portfolio.
Assumption that invested projects are likely to deliver on their expected outcomes.</t>
  </si>
  <si>
    <t>Output Indicator 1.4</t>
  </si>
  <si>
    <t>Number of countries TA is provided</t>
  </si>
  <si>
    <t>Cumulative</t>
  </si>
  <si>
    <t>Output Indicator 1.5</t>
  </si>
  <si>
    <t>LDN, this includes knowledge sharing documents. Conducted by LDN TA.</t>
  </si>
  <si>
    <t>Sure, but not really showing a change, if it's just LDN</t>
  </si>
  <si>
    <t>Number of Knowledge products</t>
  </si>
  <si>
    <t>Output Indicator 1.6</t>
  </si>
  <si>
    <t>Overall return rate on LDN investments</t>
  </si>
  <si>
    <t>%. 
Assumes that a healthy return rate will serve as proof of concept to catalyse further private investment in land degradation neutrality projects.
Mirova suggestion for targets: LDNF target return quoted to private investors was 7-8%. And at least 5% was protected by junior investors. So I would propose something like "below 5%: underperformance, negative signal to market; 5%-8%: on-target, good signal; 8%+ over performance, very good signal". Something like this. Happy to adjust the numbers. This indicator won't really be useable for several years, but we can provide an estimate of fund performance until it starts to distribute to investors</t>
  </si>
  <si>
    <t>OUTPUT 2 - Environment</t>
  </si>
  <si>
    <t>Output Indicator 2.1</t>
  </si>
  <si>
    <r>
      <t xml:space="preserve">Projects supported by the LDN Fund to deliver positive environmental outputs on a local, national and global scale.
</t>
    </r>
    <r>
      <rPr>
        <b/>
        <sz val="9"/>
        <rFont val="Arial"/>
        <family val="2"/>
      </rPr>
      <t>Weighting: 25%</t>
    </r>
  </si>
  <si>
    <t>Number of threatened species (IUCN Red List) in conservation areas</t>
  </si>
  <si>
    <t>Quantity, cumulative.
Assumes that LDN project funding and funded projects have a positive impact on the targeted species</t>
  </si>
  <si>
    <t>Output Indicator 2.2</t>
  </si>
  <si>
    <t>Number of sustainable certifications received by LDN-funded projects</t>
  </si>
  <si>
    <t>Quantity, cumulative.
Assumes that sustainable certifications are a suitable proxy for SLM practices.</t>
  </si>
  <si>
    <t>Output Indicator 2.3</t>
  </si>
  <si>
    <t xml:space="preserve">Area of land under sustainable management [KPI 17]
</t>
  </si>
  <si>
    <t xml:space="preserve">Ha, cumulative. Assumes that sustainable management of land will deliver positive environmental and non-financial benefits </t>
  </si>
  <si>
    <t>OUTPUT 3 - Social</t>
  </si>
  <si>
    <t>Output Indicator 3.1 (remove)</t>
  </si>
  <si>
    <r>
      <t xml:space="preserve">.
</t>
    </r>
    <r>
      <rPr>
        <b/>
        <sz val="9"/>
        <rFont val="Arial"/>
        <family val="2"/>
      </rPr>
      <t>Weighting: 25%</t>
    </r>
  </si>
  <si>
    <t>Gender ratio of people employed by or with main livelihood supported by LDN Fund projects</t>
  </si>
  <si>
    <t>Ratio.
Assumes that increased ratio of women will provide empowerment to women in affected communities.</t>
  </si>
  <si>
    <t>Output Indicator 3.2</t>
  </si>
  <si>
    <t>Number of community engagement events (and attendance in brackets)</t>
  </si>
  <si>
    <t>Output Indicator 3.3</t>
  </si>
  <si>
    <t>Jobs created/supported by LDN Fund</t>
  </si>
  <si>
    <t>OUTPUT 4 - Learning and Knowledge Sharing</t>
  </si>
  <si>
    <t>Output Indicator 4.1</t>
  </si>
  <si>
    <r>
      <t xml:space="preserve">The LDN Fund shares best practice with public and private actors focused on a) expanding SLM practices in developing countries, or b) utilising the impact investment fund approach to contribute to meeting SDG, climate change or environmental targets.
</t>
    </r>
    <r>
      <rPr>
        <b/>
        <sz val="9"/>
        <rFont val="Arial"/>
        <family val="2"/>
      </rPr>
      <t>Weighting: 10%</t>
    </r>
  </si>
  <si>
    <t>Reports on LDN Fund results shared in public domain</t>
  </si>
  <si>
    <t>Number, cumulative. Annual reporting. 
Assumes that reports will be utilised by interested parties once they are disseminated.</t>
  </si>
  <si>
    <t>Output Indicator 4.2</t>
  </si>
  <si>
    <t>Number of external events hosted by LDN Fund, LDN Facility and project partners.</t>
  </si>
  <si>
    <t>Number, cumulative. Annual reporting. 
Assumes that events will lead to increased uptake of best-practice approach used by LDN fund.
Assumes that LDN Fund is using best practice in its approach to funding large-scale SLM projects.</t>
  </si>
  <si>
    <t>Qualitative indicator - assumes biennial measurement through surveys.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</si>
</sst>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0" x14ac:knownFonts="1">
    <font>
      <sz val="11"/>
      <color theme="1"/>
      <name val="Aptos Narrow"/>
      <family val="2"/>
      <scheme val="minor"/>
    </font>
    <font>
      <sz val="11"/>
      <color theme="1"/>
      <name val="Aptos Narrow"/>
      <family val="2"/>
      <scheme val="minor"/>
    </font>
    <font>
      <b/>
      <sz val="10"/>
      <name val="Arial"/>
      <family val="2"/>
    </font>
    <font>
      <sz val="11"/>
      <name val="Arial"/>
      <family val="2"/>
    </font>
    <font>
      <sz val="10"/>
      <name val="Arial"/>
      <family val="2"/>
    </font>
    <font>
      <u/>
      <sz val="10"/>
      <name val="Arial"/>
      <family val="2"/>
    </font>
    <font>
      <b/>
      <sz val="9"/>
      <name val="Arial"/>
      <family val="2"/>
    </font>
    <font>
      <sz val="9"/>
      <name val="Arial"/>
      <family val="2"/>
    </font>
    <font>
      <sz val="10"/>
      <color rgb="FF000000"/>
      <name val="Arial"/>
      <family val="2"/>
    </font>
    <font>
      <i/>
      <sz val="9"/>
      <name val="Arial"/>
      <family val="2"/>
    </font>
  </fonts>
  <fills count="12">
    <fill>
      <patternFill patternType="none"/>
    </fill>
    <fill>
      <patternFill patternType="gray125"/>
    </fill>
    <fill>
      <patternFill patternType="solid">
        <fgColor theme="0"/>
        <bgColor indexed="64"/>
      </patternFill>
    </fill>
    <fill>
      <patternFill patternType="solid">
        <fgColor rgb="FFFFFF99"/>
        <bgColor rgb="FFFFFF99"/>
      </patternFill>
    </fill>
    <fill>
      <patternFill patternType="solid">
        <fgColor rgb="FF99CCFF"/>
        <bgColor rgb="FF99CCFF"/>
      </patternFill>
    </fill>
    <fill>
      <patternFill patternType="solid">
        <fgColor rgb="FFCCFFCC"/>
        <bgColor rgb="FFCCFFCC"/>
      </patternFill>
    </fill>
    <fill>
      <patternFill patternType="solid">
        <fgColor rgb="FFFFCC99"/>
        <bgColor rgb="FFFFCC99"/>
      </patternFill>
    </fill>
    <fill>
      <patternFill patternType="solid">
        <fgColor theme="0"/>
        <bgColor rgb="FFFFFFFF"/>
      </patternFill>
    </fill>
    <fill>
      <patternFill patternType="solid">
        <fgColor theme="0" tint="-0.249977111117893"/>
        <bgColor rgb="FFCCFFCC"/>
      </patternFill>
    </fill>
    <fill>
      <patternFill patternType="solid">
        <fgColor theme="0"/>
        <bgColor rgb="FF000000"/>
      </patternFill>
    </fill>
    <fill>
      <patternFill patternType="solid">
        <fgColor rgb="FFFFFFFF"/>
        <bgColor rgb="FFFFFFFF"/>
      </patternFill>
    </fill>
    <fill>
      <patternFill patternType="solid">
        <fgColor theme="0"/>
        <bgColor rgb="FFCCFFCC"/>
      </patternFill>
    </fill>
  </fills>
  <borders count="76">
    <border>
      <left/>
      <right/>
      <top/>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style="medium">
        <color indexed="64"/>
      </left>
      <right style="medium">
        <color rgb="FF000000"/>
      </right>
      <top/>
      <bottom/>
      <diagonal/>
    </border>
    <border>
      <left/>
      <right style="medium">
        <color rgb="FF000000"/>
      </right>
      <top/>
      <bottom/>
      <diagonal/>
    </border>
    <border>
      <left style="medium">
        <color indexed="64"/>
      </left>
      <right style="medium">
        <color indexed="64"/>
      </right>
      <top style="medium">
        <color indexed="64"/>
      </top>
      <bottom/>
      <diagonal/>
    </border>
    <border>
      <left style="medium">
        <color indexed="64"/>
      </left>
      <right/>
      <top style="medium">
        <color rgb="FF000000"/>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rgb="FF000000"/>
      </left>
      <right style="medium">
        <color rgb="FF000000"/>
      </right>
      <top/>
      <bottom style="medium">
        <color rgb="FF000000"/>
      </bottom>
      <diagonal/>
    </border>
    <border>
      <left/>
      <right style="medium">
        <color indexed="64"/>
      </right>
      <top/>
      <bottom/>
      <diagonal/>
    </border>
    <border>
      <left style="medium">
        <color indexed="64"/>
      </left>
      <right/>
      <top/>
      <bottom style="medium">
        <color rgb="FF000000"/>
      </bottom>
      <diagonal/>
    </border>
    <border>
      <left/>
      <right/>
      <top/>
      <bottom style="medium">
        <color rgb="FF000000"/>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rgb="FF000000"/>
      </left>
      <right/>
      <top style="medium">
        <color rgb="FF000000"/>
      </top>
      <bottom style="medium">
        <color indexed="64"/>
      </bottom>
      <diagonal/>
    </border>
    <border>
      <left/>
      <right/>
      <top style="medium">
        <color rgb="FF000000"/>
      </top>
      <bottom/>
      <diagonal/>
    </border>
    <border>
      <left/>
      <right/>
      <top style="medium">
        <color rgb="FF000000"/>
      </top>
      <bottom style="medium">
        <color rgb="FF000000"/>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rgb="FF000000"/>
      </right>
      <top style="medium">
        <color indexed="64"/>
      </top>
      <bottom/>
      <diagonal/>
    </border>
    <border>
      <left/>
      <right style="medium">
        <color rgb="FF000000"/>
      </right>
      <top style="medium">
        <color indexed="64"/>
      </top>
      <bottom/>
      <diagonal/>
    </border>
    <border>
      <left style="medium">
        <color indexed="64"/>
      </left>
      <right style="medium">
        <color rgb="FF000000"/>
      </right>
      <top/>
      <bottom style="medium">
        <color rgb="FF000000"/>
      </bottom>
      <diagonal/>
    </border>
    <border>
      <left style="thin">
        <color indexed="64"/>
      </left>
      <right style="medium">
        <color indexed="64"/>
      </right>
      <top style="thin">
        <color indexed="64"/>
      </top>
      <bottom style="medium">
        <color indexed="64"/>
      </bottom>
      <diagonal/>
    </border>
    <border>
      <left/>
      <right style="medium">
        <color rgb="FF000000"/>
      </right>
      <top style="medium">
        <color indexed="64"/>
      </top>
      <bottom style="medium">
        <color rgb="FF000000"/>
      </bottom>
      <diagonal/>
    </border>
    <border>
      <left/>
      <right/>
      <top style="medium">
        <color indexed="64"/>
      </top>
      <bottom style="medium">
        <color rgb="FF000000"/>
      </bottom>
      <diagonal/>
    </border>
    <border>
      <left style="medium">
        <color indexed="64"/>
      </left>
      <right style="medium">
        <color rgb="FF000000"/>
      </right>
      <top style="medium">
        <color rgb="FF000000"/>
      </top>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thin">
        <color indexed="64"/>
      </bottom>
      <diagonal/>
    </border>
    <border>
      <left style="medium">
        <color indexed="64"/>
      </left>
      <right style="medium">
        <color rgb="FF000000"/>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indexed="64"/>
      </right>
      <top style="medium">
        <color rgb="FF000000"/>
      </top>
      <bottom style="thin">
        <color indexed="64"/>
      </bottom>
      <diagonal/>
    </border>
    <border>
      <left style="thin">
        <color indexed="64"/>
      </left>
      <right style="medium">
        <color indexed="64"/>
      </right>
      <top/>
      <bottom style="thin">
        <color indexed="64"/>
      </bottom>
      <diagonal/>
    </border>
    <border>
      <left style="medium">
        <color rgb="FF000000"/>
      </left>
      <right style="medium">
        <color rgb="FF000000"/>
      </right>
      <top style="medium">
        <color indexed="64"/>
      </top>
      <bottom style="medium">
        <color rgb="FF000000"/>
      </bottom>
      <diagonal/>
    </border>
    <border>
      <left style="medium">
        <color rgb="FF000000"/>
      </left>
      <right/>
      <top style="medium">
        <color indexed="64"/>
      </top>
      <bottom/>
      <diagonal/>
    </border>
    <border>
      <left style="medium">
        <color rgb="FF000000"/>
      </left>
      <right/>
      <top/>
      <bottom/>
      <diagonal/>
    </border>
    <border>
      <left style="medium">
        <color rgb="FF000000"/>
      </left>
      <right/>
      <top/>
      <bottom style="medium">
        <color indexed="64"/>
      </bottom>
      <diagonal/>
    </border>
    <border>
      <left/>
      <right style="thin">
        <color indexed="64"/>
      </right>
      <top style="thin">
        <color indexed="64"/>
      </top>
      <bottom style="thin">
        <color indexed="64"/>
      </bottom>
      <diagonal/>
    </border>
    <border>
      <left/>
      <right/>
      <top style="medium">
        <color rgb="FF000000"/>
      </top>
      <bottom style="medium">
        <color indexed="64"/>
      </bottom>
      <diagonal/>
    </border>
    <border>
      <left/>
      <right style="medium">
        <color rgb="FF000000"/>
      </right>
      <top/>
      <bottom style="medium">
        <color indexed="64"/>
      </bottom>
      <diagonal/>
    </border>
    <border>
      <left style="medium">
        <color rgb="FF000000"/>
      </left>
      <right/>
      <top style="medium">
        <color rgb="FF000000"/>
      </top>
      <bottom/>
      <diagonal/>
    </border>
    <border>
      <left/>
      <right style="medium">
        <color rgb="FF000000"/>
      </right>
      <top style="medium">
        <color rgb="FF000000"/>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s>
  <cellStyleXfs count="3">
    <xf numFmtId="0" fontId="0" fillId="0" borderId="0"/>
    <xf numFmtId="43" fontId="1" fillId="0" borderId="0" applyFont="0" applyFill="0" applyBorder="0" applyAlignment="0" applyProtection="0"/>
    <xf numFmtId="0" fontId="8" fillId="0" borderId="0"/>
  </cellStyleXfs>
  <cellXfs count="242">
    <xf numFmtId="0" fontId="0" fillId="0" borderId="0" xfId="0"/>
    <xf numFmtId="0" fontId="2" fillId="2" borderId="0" xfId="0" applyFont="1" applyFill="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4" fillId="2" borderId="0" xfId="0" applyFont="1" applyFill="1" applyAlignment="1">
      <alignment horizontal="left" vertical="center"/>
    </xf>
    <xf numFmtId="0" fontId="4" fillId="2" borderId="0" xfId="0" applyFont="1" applyFill="1" applyAlignment="1">
      <alignment vertical="top"/>
    </xf>
    <xf numFmtId="0" fontId="5" fillId="2" borderId="0" xfId="0" applyFont="1" applyFill="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4" fillId="2" borderId="0" xfId="0" applyFont="1" applyFill="1" applyAlignment="1">
      <alignment horizontal="center" vertical="center"/>
    </xf>
    <xf numFmtId="0" fontId="6" fillId="3" borderId="1" xfId="0" applyFont="1" applyFill="1" applyBorder="1" applyAlignment="1">
      <alignment horizontal="left" vertical="center" wrapText="1"/>
    </xf>
    <xf numFmtId="0" fontId="6"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3" xfId="0" applyFont="1" applyFill="1" applyBorder="1" applyAlignment="1">
      <alignment horizontal="center" vertical="center"/>
    </xf>
    <xf numFmtId="0" fontId="7" fillId="2" borderId="0" xfId="0" applyFont="1" applyFill="1" applyAlignment="1">
      <alignment vertical="top"/>
    </xf>
    <xf numFmtId="0" fontId="7" fillId="2" borderId="0" xfId="0" applyFont="1" applyFill="1" applyAlignment="1">
      <alignment horizontal="left" vertical="center"/>
    </xf>
    <xf numFmtId="0" fontId="7" fillId="0" borderId="0" xfId="0" applyFont="1" applyAlignment="1">
      <alignment horizontal="left" vertical="center"/>
    </xf>
    <xf numFmtId="0" fontId="6" fillId="2" borderId="5"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4"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0" xfId="0" applyFont="1" applyFill="1" applyAlignment="1">
      <alignment horizontal="left" vertical="center" wrapText="1"/>
    </xf>
    <xf numFmtId="0" fontId="6" fillId="5" borderId="8" xfId="0" applyFont="1" applyFill="1" applyBorder="1" applyAlignment="1">
      <alignment horizontal="center" vertical="center"/>
    </xf>
    <xf numFmtId="0" fontId="6" fillId="5" borderId="9" xfId="0" applyFont="1" applyFill="1" applyBorder="1" applyAlignment="1">
      <alignment horizontal="center" vertical="center" wrapText="1"/>
    </xf>
    <xf numFmtId="0" fontId="6" fillId="0" borderId="1" xfId="0" applyFont="1" applyBorder="1" applyAlignment="1">
      <alignment horizontal="left" vertical="center" wrapText="1"/>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2" borderId="0" xfId="0" applyFont="1" applyFill="1" applyAlignment="1">
      <alignment vertical="top" wrapText="1"/>
    </xf>
    <xf numFmtId="0" fontId="7" fillId="2" borderId="0" xfId="0" applyFont="1" applyFill="1" applyAlignment="1">
      <alignment horizontal="center" vertical="center" wrapText="1"/>
    </xf>
    <xf numFmtId="0" fontId="6" fillId="0" borderId="19" xfId="0" applyFont="1" applyBorder="1" applyAlignment="1">
      <alignment horizontal="left" vertical="center" wrapText="1"/>
    </xf>
    <xf numFmtId="0" fontId="6" fillId="5" borderId="21" xfId="0" applyFont="1" applyFill="1" applyBorder="1" applyAlignment="1">
      <alignment vertical="center"/>
    </xf>
    <xf numFmtId="0" fontId="6" fillId="5" borderId="22" xfId="0" applyFont="1" applyFill="1" applyBorder="1" applyAlignment="1">
      <alignment vertical="center"/>
    </xf>
    <xf numFmtId="0" fontId="7" fillId="2" borderId="25" xfId="0" applyFont="1" applyFill="1" applyBorder="1" applyAlignment="1">
      <alignment vertical="center"/>
    </xf>
    <xf numFmtId="0" fontId="7" fillId="2" borderId="26" xfId="0" applyFont="1" applyFill="1" applyBorder="1" applyAlignment="1">
      <alignment vertical="center"/>
    </xf>
    <xf numFmtId="0" fontId="7" fillId="2" borderId="27" xfId="0" applyFont="1" applyFill="1" applyBorder="1" applyAlignment="1">
      <alignment vertical="center"/>
    </xf>
    <xf numFmtId="0" fontId="6" fillId="3" borderId="30" xfId="0" applyFont="1" applyFill="1" applyBorder="1" applyAlignment="1">
      <alignment horizontal="left" vertical="center" wrapText="1"/>
    </xf>
    <xf numFmtId="0" fontId="6" fillId="3" borderId="22" xfId="0" applyFont="1" applyFill="1" applyBorder="1" applyAlignment="1">
      <alignment horizontal="left" vertical="center" wrapText="1"/>
    </xf>
    <xf numFmtId="0" fontId="6" fillId="5" borderId="31" xfId="0" applyFont="1" applyFill="1" applyBorder="1" applyAlignment="1">
      <alignment horizontal="center" vertical="center"/>
    </xf>
    <xf numFmtId="0" fontId="6" fillId="5" borderId="32" xfId="0" applyFont="1" applyFill="1" applyBorder="1" applyAlignment="1">
      <alignment horizontal="center" vertical="center"/>
    </xf>
    <xf numFmtId="0" fontId="6" fillId="5" borderId="32"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xf numFmtId="0" fontId="7" fillId="0" borderId="13" xfId="0" applyFont="1" applyBorder="1" applyAlignment="1">
      <alignment horizontal="center" vertical="center" wrapText="1"/>
    </xf>
    <xf numFmtId="0" fontId="6" fillId="8" borderId="13" xfId="0" applyFont="1" applyFill="1" applyBorder="1" applyAlignment="1">
      <alignment horizontal="left" vertical="center" wrapText="1"/>
    </xf>
    <xf numFmtId="0" fontId="6" fillId="8" borderId="34" xfId="0" applyFont="1" applyFill="1" applyBorder="1" applyAlignment="1">
      <alignment horizontal="left" vertical="center" wrapText="1"/>
    </xf>
    <xf numFmtId="0" fontId="6" fillId="5" borderId="35" xfId="0" applyFont="1" applyFill="1" applyBorder="1" applyAlignment="1">
      <alignment horizontal="center" vertical="center"/>
    </xf>
    <xf numFmtId="0" fontId="6" fillId="5" borderId="35" xfId="0" applyFont="1" applyFill="1" applyBorder="1" applyAlignment="1">
      <alignment horizontal="center" vertical="center" wrapText="1"/>
    </xf>
    <xf numFmtId="0" fontId="6" fillId="5" borderId="36" xfId="0" applyFont="1" applyFill="1" applyBorder="1" applyAlignment="1">
      <alignment horizontal="center" vertical="center" wrapText="1"/>
    </xf>
    <xf numFmtId="0" fontId="7" fillId="0" borderId="0" xfId="0" applyFont="1" applyAlignment="1">
      <alignment horizontal="center" vertical="center"/>
    </xf>
    <xf numFmtId="1" fontId="7" fillId="9" borderId="12" xfId="0" applyNumberFormat="1" applyFont="1" applyFill="1" applyBorder="1" applyAlignment="1">
      <alignment horizontal="center" vertical="center"/>
    </xf>
    <xf numFmtId="0" fontId="6" fillId="5" borderId="38" xfId="0" applyFont="1" applyFill="1" applyBorder="1" applyAlignment="1">
      <alignment vertical="center"/>
    </xf>
    <xf numFmtId="0" fontId="6" fillId="5" borderId="27" xfId="0" applyFont="1" applyFill="1" applyBorder="1" applyAlignment="1">
      <alignment vertical="center"/>
    </xf>
    <xf numFmtId="0" fontId="7" fillId="2" borderId="12" xfId="0" applyFont="1" applyFill="1" applyBorder="1" applyAlignment="1">
      <alignment horizontal="center" vertical="center"/>
    </xf>
    <xf numFmtId="0" fontId="7" fillId="2" borderId="12" xfId="0" applyFont="1" applyFill="1" applyBorder="1" applyAlignment="1">
      <alignment horizontal="center" vertical="center" wrapText="1"/>
    </xf>
    <xf numFmtId="1" fontId="7" fillId="9" borderId="13" xfId="0" applyNumberFormat="1" applyFont="1" applyFill="1" applyBorder="1" applyAlignment="1">
      <alignment horizontal="center" vertical="center"/>
    </xf>
    <xf numFmtId="0" fontId="6" fillId="5" borderId="39" xfId="0" applyFont="1" applyFill="1" applyBorder="1" applyAlignment="1">
      <alignment vertical="center"/>
    </xf>
    <xf numFmtId="0" fontId="7" fillId="2" borderId="40" xfId="0" applyFont="1" applyFill="1" applyBorder="1" applyAlignment="1">
      <alignment vertical="center"/>
    </xf>
    <xf numFmtId="0" fontId="6" fillId="2" borderId="0" xfId="0" applyFont="1" applyFill="1" applyAlignment="1">
      <alignment horizontal="left" vertical="center" wrapText="1"/>
    </xf>
    <xf numFmtId="0" fontId="6" fillId="2" borderId="0" xfId="0" applyFont="1" applyFill="1" applyAlignment="1">
      <alignment horizontal="center" vertical="center"/>
    </xf>
    <xf numFmtId="0" fontId="6" fillId="2" borderId="0" xfId="0" applyFont="1" applyFill="1" applyAlignment="1">
      <alignment horizontal="center" vertical="center" wrapText="1"/>
    </xf>
    <xf numFmtId="0" fontId="7" fillId="2" borderId="0" xfId="0" applyFont="1" applyFill="1" applyAlignment="1">
      <alignment horizontal="left" vertical="center" wrapText="1"/>
    </xf>
    <xf numFmtId="0" fontId="6" fillId="4" borderId="41" xfId="0" applyFont="1" applyFill="1" applyBorder="1" applyAlignment="1">
      <alignment horizontal="left" vertical="center" wrapText="1"/>
    </xf>
    <xf numFmtId="0" fontId="6" fillId="3" borderId="42" xfId="0" applyFont="1" applyFill="1" applyBorder="1" applyAlignment="1">
      <alignment horizontal="left" vertical="center" wrapText="1"/>
    </xf>
    <xf numFmtId="0" fontId="6" fillId="5" borderId="43" xfId="0" applyFont="1" applyFill="1" applyBorder="1" applyAlignment="1">
      <alignment horizontal="center" vertical="center"/>
    </xf>
    <xf numFmtId="0" fontId="6" fillId="5" borderId="44" xfId="0" applyFont="1" applyFill="1" applyBorder="1" applyAlignment="1">
      <alignment horizontal="center" vertical="center"/>
    </xf>
    <xf numFmtId="0" fontId="6" fillId="5" borderId="43" xfId="0" applyFont="1" applyFill="1" applyBorder="1" applyAlignment="1">
      <alignment horizontal="center" vertical="center" wrapText="1"/>
    </xf>
    <xf numFmtId="0" fontId="6" fillId="5" borderId="45" xfId="0" applyFont="1" applyFill="1" applyBorder="1" applyAlignment="1">
      <alignment horizontal="center" vertical="center" wrapText="1"/>
    </xf>
    <xf numFmtId="0" fontId="6" fillId="5" borderId="46" xfId="0" applyFont="1" applyFill="1" applyBorder="1" applyAlignment="1">
      <alignment horizontal="center" vertical="center" wrapText="1"/>
    </xf>
    <xf numFmtId="3" fontId="7" fillId="0" borderId="12" xfId="0" applyNumberFormat="1" applyFont="1" applyBorder="1" applyAlignment="1">
      <alignment horizontal="center" vertical="center"/>
    </xf>
    <xf numFmtId="3" fontId="7" fillId="0" borderId="12" xfId="0" applyNumberFormat="1" applyFont="1" applyBorder="1" applyAlignment="1">
      <alignment horizontal="center" vertical="center" wrapText="1"/>
    </xf>
    <xf numFmtId="3" fontId="7" fillId="0" borderId="13" xfId="0" applyNumberFormat="1" applyFont="1" applyBorder="1" applyAlignment="1">
      <alignment horizontal="center" vertical="center" wrapText="1"/>
    </xf>
    <xf numFmtId="0" fontId="6" fillId="0" borderId="48" xfId="0" applyFont="1" applyBorder="1" applyAlignment="1">
      <alignment horizontal="left" vertical="center" wrapText="1"/>
    </xf>
    <xf numFmtId="0" fontId="6" fillId="0" borderId="49" xfId="0" applyFont="1" applyBorder="1" applyAlignment="1">
      <alignment horizontal="left" vertical="center" wrapText="1"/>
    </xf>
    <xf numFmtId="0" fontId="6" fillId="0" borderId="16" xfId="0" applyFont="1" applyBorder="1" applyAlignment="1">
      <alignment horizontal="left" vertical="center" wrapText="1"/>
    </xf>
    <xf numFmtId="0" fontId="7" fillId="0" borderId="12" xfId="0" applyFont="1" applyBorder="1" applyAlignment="1">
      <alignment horizontal="left" vertical="center"/>
    </xf>
    <xf numFmtId="0" fontId="6" fillId="0" borderId="2" xfId="0" applyFont="1" applyBorder="1"/>
    <xf numFmtId="3" fontId="6" fillId="0" borderId="12" xfId="0" applyNumberFormat="1" applyFont="1" applyBorder="1" applyAlignment="1">
      <alignment vertical="center"/>
    </xf>
    <xf numFmtId="3" fontId="7" fillId="0" borderId="13" xfId="0" applyNumberFormat="1" applyFont="1" applyBorder="1"/>
    <xf numFmtId="0" fontId="7" fillId="0" borderId="30" xfId="0" applyFont="1" applyBorder="1"/>
    <xf numFmtId="3" fontId="6" fillId="0" borderId="52" xfId="0" applyNumberFormat="1" applyFont="1" applyBorder="1" applyAlignment="1">
      <alignment vertical="center"/>
    </xf>
    <xf numFmtId="0" fontId="7" fillId="0" borderId="17" xfId="0" applyFont="1" applyBorder="1"/>
    <xf numFmtId="0" fontId="7" fillId="0" borderId="10" xfId="0" applyFont="1" applyBorder="1"/>
    <xf numFmtId="0" fontId="7" fillId="0" borderId="24" xfId="0" applyFont="1" applyBorder="1"/>
    <xf numFmtId="0" fontId="7" fillId="2" borderId="53" xfId="0" applyFont="1" applyFill="1" applyBorder="1" applyAlignment="1">
      <alignment vertical="center"/>
    </xf>
    <xf numFmtId="0" fontId="7" fillId="2" borderId="22" xfId="0" applyFont="1" applyFill="1" applyBorder="1" applyAlignment="1">
      <alignment vertical="center"/>
    </xf>
    <xf numFmtId="0" fontId="6" fillId="3" borderId="9" xfId="0" applyFont="1" applyFill="1" applyBorder="1" applyAlignment="1">
      <alignment horizontal="left" vertical="center" wrapText="1"/>
    </xf>
    <xf numFmtId="3" fontId="7" fillId="0" borderId="13" xfId="0" applyNumberFormat="1" applyFont="1" applyBorder="1" applyAlignment="1">
      <alignment horizontal="center" vertical="center"/>
    </xf>
    <xf numFmtId="0" fontId="6" fillId="0" borderId="38" xfId="0" applyFont="1" applyBorder="1" applyAlignment="1">
      <alignment vertical="center"/>
    </xf>
    <xf numFmtId="0" fontId="6" fillId="0" borderId="27" xfId="0" applyFont="1" applyBorder="1" applyAlignment="1">
      <alignment vertical="center"/>
    </xf>
    <xf numFmtId="0" fontId="6" fillId="0" borderId="39" xfId="0" applyFont="1" applyBorder="1" applyAlignment="1">
      <alignment vertical="center"/>
    </xf>
    <xf numFmtId="0" fontId="7" fillId="0" borderId="25" xfId="0" applyFont="1" applyBorder="1" applyAlignment="1">
      <alignment vertical="center"/>
    </xf>
    <xf numFmtId="0" fontId="7" fillId="0" borderId="27" xfId="0" applyFont="1" applyBorder="1" applyAlignment="1">
      <alignment vertical="center"/>
    </xf>
    <xf numFmtId="0" fontId="6" fillId="3" borderId="40" xfId="0" applyFont="1" applyFill="1" applyBorder="1" applyAlignment="1">
      <alignment horizontal="left" vertical="center" wrapText="1"/>
    </xf>
    <xf numFmtId="0" fontId="6" fillId="0" borderId="40" xfId="0" applyFont="1" applyBorder="1" applyAlignment="1">
      <alignment horizontal="left" vertical="center" wrapText="1"/>
    </xf>
    <xf numFmtId="3" fontId="7" fillId="2" borderId="12" xfId="0" applyNumberFormat="1" applyFont="1" applyFill="1" applyBorder="1" applyAlignment="1">
      <alignment horizontal="center" vertical="center"/>
    </xf>
    <xf numFmtId="3" fontId="7" fillId="2" borderId="12" xfId="2" applyNumberFormat="1" applyFont="1" applyFill="1" applyBorder="1" applyAlignment="1">
      <alignment horizontal="center" vertical="center"/>
    </xf>
    <xf numFmtId="3" fontId="7" fillId="2" borderId="12" xfId="2" applyNumberFormat="1" applyFont="1" applyFill="1" applyBorder="1" applyAlignment="1">
      <alignment horizontal="center" vertical="center" wrapText="1"/>
    </xf>
    <xf numFmtId="0" fontId="6" fillId="11" borderId="38" xfId="0" applyFont="1" applyFill="1" applyBorder="1" applyAlignment="1">
      <alignment vertical="center"/>
    </xf>
    <xf numFmtId="0" fontId="6" fillId="11" borderId="27" xfId="0" applyFont="1" applyFill="1" applyBorder="1" applyAlignment="1">
      <alignment vertical="center"/>
    </xf>
    <xf numFmtId="0" fontId="6" fillId="0" borderId="9" xfId="0" applyFont="1" applyBorder="1" applyAlignment="1">
      <alignment horizontal="left" vertical="center" wrapText="1"/>
    </xf>
    <xf numFmtId="164" fontId="7" fillId="0" borderId="12" xfId="1" applyNumberFormat="1" applyFont="1" applyFill="1" applyBorder="1" applyAlignment="1">
      <alignment horizontal="center" vertical="center" wrapText="1"/>
    </xf>
    <xf numFmtId="0" fontId="7" fillId="0" borderId="26" xfId="0" applyFont="1" applyBorder="1" applyAlignment="1">
      <alignment vertical="center"/>
    </xf>
    <xf numFmtId="0" fontId="6" fillId="5" borderId="40" xfId="0" applyFont="1" applyFill="1" applyBorder="1" applyAlignment="1">
      <alignment vertical="center"/>
    </xf>
    <xf numFmtId="0" fontId="7" fillId="2" borderId="56" xfId="0" applyFont="1" applyFill="1" applyBorder="1" applyAlignment="1">
      <alignment vertical="center"/>
    </xf>
    <xf numFmtId="10" fontId="7" fillId="0" borderId="12" xfId="0" applyNumberFormat="1" applyFont="1" applyBorder="1" applyAlignment="1">
      <alignment horizontal="center" vertical="center" wrapText="1"/>
    </xf>
    <xf numFmtId="9" fontId="7" fillId="0" borderId="12" xfId="0" applyNumberFormat="1" applyFont="1" applyBorder="1" applyAlignment="1">
      <alignment horizontal="center" vertical="center" wrapText="1"/>
    </xf>
    <xf numFmtId="0" fontId="6" fillId="4" borderId="30" xfId="0" applyFont="1" applyFill="1" applyBorder="1" applyAlignment="1">
      <alignment horizontal="left" vertical="center" wrapText="1"/>
    </xf>
    <xf numFmtId="0" fontId="6" fillId="0" borderId="6" xfId="0" applyFont="1" applyBorder="1" applyAlignment="1">
      <alignment horizontal="left" vertical="center" wrapText="1"/>
    </xf>
    <xf numFmtId="0" fontId="9" fillId="2" borderId="0" xfId="0" applyFont="1" applyFill="1" applyAlignment="1">
      <alignment vertical="top"/>
    </xf>
    <xf numFmtId="3" fontId="7" fillId="2" borderId="12" xfId="0" applyNumberFormat="1" applyFont="1" applyFill="1" applyBorder="1" applyAlignment="1">
      <alignment horizontal="center" vertical="center" wrapText="1"/>
    </xf>
    <xf numFmtId="0" fontId="6" fillId="3" borderId="4" xfId="0" applyFont="1" applyFill="1" applyBorder="1" applyAlignment="1">
      <alignment horizontal="left" vertical="center" wrapText="1"/>
    </xf>
    <xf numFmtId="0" fontId="6" fillId="0" borderId="42" xfId="0" applyFont="1" applyBorder="1" applyAlignment="1">
      <alignment horizontal="left" vertical="center" wrapText="1"/>
    </xf>
    <xf numFmtId="3" fontId="7" fillId="2" borderId="13" xfId="0" applyNumberFormat="1" applyFont="1" applyFill="1" applyBorder="1" applyAlignment="1">
      <alignment horizontal="center" vertical="center"/>
    </xf>
    <xf numFmtId="0" fontId="7" fillId="10" borderId="18" xfId="0" applyFont="1" applyFill="1" applyBorder="1" applyAlignment="1">
      <alignment vertical="center" wrapText="1"/>
    </xf>
    <xf numFmtId="9" fontId="7" fillId="2" borderId="12" xfId="0" applyNumberFormat="1" applyFont="1" applyFill="1" applyBorder="1" applyAlignment="1">
      <alignment horizontal="center" vertical="center" wrapText="1"/>
    </xf>
    <xf numFmtId="9" fontId="7" fillId="2" borderId="12" xfId="0" applyNumberFormat="1" applyFont="1" applyFill="1" applyBorder="1" applyAlignment="1">
      <alignment horizontal="center" vertical="center"/>
    </xf>
    <xf numFmtId="0" fontId="6" fillId="11" borderId="21" xfId="0" applyFont="1" applyFill="1" applyBorder="1" applyAlignment="1">
      <alignment vertical="center"/>
    </xf>
    <xf numFmtId="0" fontId="6" fillId="11" borderId="22" xfId="0" applyFont="1" applyFill="1" applyBorder="1" applyAlignment="1">
      <alignment vertical="center"/>
    </xf>
    <xf numFmtId="0" fontId="7" fillId="2" borderId="62" xfId="0" applyFont="1" applyFill="1" applyBorder="1" applyAlignment="1">
      <alignment vertical="center"/>
    </xf>
    <xf numFmtId="0" fontId="7" fillId="2" borderId="0" xfId="0" applyFont="1" applyFill="1" applyAlignment="1">
      <alignment vertical="center"/>
    </xf>
    <xf numFmtId="164" fontId="7" fillId="2" borderId="12" xfId="1" applyNumberFormat="1" applyFont="1" applyFill="1" applyBorder="1" applyAlignment="1">
      <alignment horizontal="right" vertical="center" wrapText="1"/>
    </xf>
    <xf numFmtId="0" fontId="6" fillId="8" borderId="67" xfId="0" applyFont="1" applyFill="1" applyBorder="1" applyAlignment="1">
      <alignment vertical="center" wrapText="1"/>
    </xf>
    <xf numFmtId="0" fontId="6" fillId="11" borderId="68" xfId="0" applyFont="1" applyFill="1" applyBorder="1" applyAlignment="1">
      <alignment vertical="center"/>
    </xf>
    <xf numFmtId="0" fontId="6" fillId="11" borderId="36" xfId="0" applyFont="1" applyFill="1" applyBorder="1" applyAlignment="1">
      <alignment vertical="center"/>
    </xf>
    <xf numFmtId="0" fontId="6" fillId="11" borderId="69" xfId="0" applyFont="1" applyFill="1" applyBorder="1" applyAlignment="1">
      <alignment vertical="center"/>
    </xf>
    <xf numFmtId="0" fontId="6" fillId="8" borderId="24" xfId="0" applyFont="1" applyFill="1" applyBorder="1" applyAlignment="1">
      <alignment vertical="center" wrapText="1"/>
    </xf>
    <xf numFmtId="0" fontId="7" fillId="2" borderId="28" xfId="0" applyFont="1" applyFill="1" applyBorder="1"/>
    <xf numFmtId="0" fontId="7" fillId="0" borderId="0" xfId="0" applyFont="1"/>
    <xf numFmtId="0" fontId="6" fillId="4" borderId="12" xfId="0" applyFont="1" applyFill="1" applyBorder="1" applyAlignment="1">
      <alignment horizontal="left"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7" fillId="2" borderId="16" xfId="0" applyFont="1" applyFill="1" applyBorder="1" applyAlignment="1">
      <alignment horizontal="left" vertical="top" wrapText="1"/>
    </xf>
    <xf numFmtId="0" fontId="7" fillId="2" borderId="15" xfId="0" applyFont="1" applyFill="1" applyBorder="1" applyAlignment="1">
      <alignment horizontal="left" vertical="top" wrapText="1"/>
    </xf>
    <xf numFmtId="0" fontId="7" fillId="2" borderId="14" xfId="0" applyFont="1" applyFill="1" applyBorder="1" applyAlignment="1">
      <alignment horizontal="left" vertical="top" wrapText="1"/>
    </xf>
    <xf numFmtId="0" fontId="7" fillId="2" borderId="18" xfId="0" applyFont="1" applyFill="1" applyBorder="1" applyAlignment="1">
      <alignment horizontal="left" vertical="top" wrapText="1"/>
    </xf>
    <xf numFmtId="0" fontId="7" fillId="2" borderId="0" xfId="0" applyFont="1" applyFill="1" applyAlignment="1">
      <alignment horizontal="left" vertical="top" wrapText="1"/>
    </xf>
    <xf numFmtId="0" fontId="7" fillId="2" borderId="20" xfId="0" applyFont="1" applyFill="1" applyBorder="1" applyAlignment="1">
      <alignment horizontal="left" vertical="top" wrapText="1"/>
    </xf>
    <xf numFmtId="0" fontId="7" fillId="2" borderId="23" xfId="0" applyFont="1" applyFill="1" applyBorder="1" applyAlignment="1">
      <alignment horizontal="left" vertical="top" wrapText="1"/>
    </xf>
    <xf numFmtId="0" fontId="7" fillId="2" borderId="28" xfId="0" applyFont="1" applyFill="1" applyBorder="1" applyAlignment="1">
      <alignment horizontal="left" vertical="top" wrapText="1"/>
    </xf>
    <xf numFmtId="0" fontId="7" fillId="2" borderId="29" xfId="0" applyFont="1" applyFill="1" applyBorder="1" applyAlignment="1">
      <alignment horizontal="left" vertical="top" wrapText="1"/>
    </xf>
    <xf numFmtId="0" fontId="7" fillId="0" borderId="0" xfId="0" applyFont="1" applyAlignment="1">
      <alignment horizontal="left" vertical="center" wrapText="1"/>
    </xf>
    <xf numFmtId="0" fontId="4" fillId="0" borderId="0" xfId="0" applyFont="1"/>
    <xf numFmtId="0" fontId="7" fillId="10" borderId="70" xfId="0" applyFont="1" applyFill="1" applyBorder="1" applyAlignment="1">
      <alignment horizontal="center" vertical="center" wrapText="1"/>
    </xf>
    <xf numFmtId="0" fontId="7" fillId="10" borderId="20" xfId="0" applyFont="1" applyFill="1" applyBorder="1" applyAlignment="1">
      <alignment horizontal="center" vertical="center" wrapText="1"/>
    </xf>
    <xf numFmtId="0" fontId="7" fillId="10" borderId="75" xfId="0" applyFont="1" applyFill="1" applyBorder="1" applyAlignment="1">
      <alignment horizontal="center" vertical="center" wrapText="1"/>
    </xf>
    <xf numFmtId="0" fontId="7" fillId="10" borderId="71" xfId="0" applyFont="1" applyFill="1" applyBorder="1" applyAlignment="1">
      <alignment horizontal="left" vertical="center" wrapText="1"/>
    </xf>
    <xf numFmtId="0" fontId="7" fillId="10" borderId="72" xfId="0" applyFont="1" applyFill="1" applyBorder="1" applyAlignment="1">
      <alignment horizontal="left" vertical="center" wrapText="1"/>
    </xf>
    <xf numFmtId="0" fontId="7" fillId="10" borderId="73" xfId="0" applyFont="1" applyFill="1" applyBorder="1" applyAlignment="1">
      <alignment horizontal="left" vertical="center" wrapText="1"/>
    </xf>
    <xf numFmtId="0" fontId="6" fillId="3" borderId="59" xfId="0" applyFont="1" applyFill="1" applyBorder="1" applyAlignment="1">
      <alignment horizontal="left" vertical="center" wrapText="1"/>
    </xf>
    <xf numFmtId="0" fontId="6" fillId="3" borderId="74" xfId="0" applyFont="1" applyFill="1" applyBorder="1" applyAlignment="1">
      <alignment horizontal="left" vertical="center" wrapText="1"/>
    </xf>
    <xf numFmtId="0" fontId="6" fillId="6" borderId="2" xfId="0" applyFont="1" applyFill="1" applyBorder="1" applyAlignment="1">
      <alignment horizontal="left" vertical="center" wrapText="1"/>
    </xf>
    <xf numFmtId="0" fontId="6" fillId="6" borderId="3" xfId="0" applyFont="1" applyFill="1" applyBorder="1" applyAlignment="1">
      <alignment horizontal="left" vertical="center" wrapText="1"/>
    </xf>
    <xf numFmtId="0" fontId="6" fillId="6" borderId="4" xfId="0" applyFont="1" applyFill="1" applyBorder="1" applyAlignment="1">
      <alignment horizontal="left" vertical="center" wrapText="1"/>
    </xf>
    <xf numFmtId="0" fontId="7" fillId="10" borderId="14" xfId="0" applyFont="1" applyFill="1" applyBorder="1" applyAlignment="1">
      <alignment horizontal="left" vertical="center" wrapText="1"/>
    </xf>
    <xf numFmtId="0" fontId="7" fillId="10" borderId="20" xfId="0" applyFont="1" applyFill="1" applyBorder="1" applyAlignment="1">
      <alignment horizontal="left" vertical="center" wrapText="1"/>
    </xf>
    <xf numFmtId="0" fontId="7" fillId="10" borderId="29" xfId="0" applyFont="1" applyFill="1" applyBorder="1" applyAlignment="1">
      <alignment horizontal="left" vertical="center" wrapText="1"/>
    </xf>
    <xf numFmtId="0" fontId="7" fillId="2" borderId="23" xfId="0" applyFont="1" applyFill="1" applyBorder="1"/>
    <xf numFmtId="0" fontId="7" fillId="2" borderId="28" xfId="0" applyFont="1" applyFill="1" applyBorder="1"/>
    <xf numFmtId="0" fontId="6" fillId="3" borderId="60" xfId="0" applyFont="1" applyFill="1" applyBorder="1" applyAlignment="1">
      <alignment horizontal="left" vertical="center" wrapText="1"/>
    </xf>
    <xf numFmtId="0" fontId="6" fillId="8" borderId="13" xfId="0" applyFont="1" applyFill="1" applyBorder="1" applyAlignment="1">
      <alignment horizontal="left" vertical="center" wrapText="1"/>
    </xf>
    <xf numFmtId="0" fontId="6" fillId="8" borderId="34" xfId="0" applyFont="1" applyFill="1" applyBorder="1" applyAlignment="1">
      <alignment horizontal="left" vertical="center" wrapText="1"/>
    </xf>
    <xf numFmtId="0" fontId="6" fillId="3" borderId="65" xfId="0" applyFont="1" applyFill="1" applyBorder="1" applyAlignment="1">
      <alignment horizontal="left" vertical="center" wrapText="1"/>
    </xf>
    <xf numFmtId="0" fontId="6" fillId="3" borderId="66" xfId="0" applyFont="1" applyFill="1" applyBorder="1" applyAlignment="1">
      <alignment horizontal="left" vertical="center" wrapText="1"/>
    </xf>
    <xf numFmtId="0" fontId="7" fillId="10" borderId="17" xfId="0" applyFont="1" applyFill="1" applyBorder="1" applyAlignment="1">
      <alignment horizontal="center" vertical="center" wrapText="1"/>
    </xf>
    <xf numFmtId="0" fontId="7" fillId="10" borderId="24" xfId="0" applyFont="1" applyFill="1" applyBorder="1" applyAlignment="1">
      <alignment horizontal="center" vertical="center" wrapText="1"/>
    </xf>
    <xf numFmtId="0" fontId="7" fillId="7" borderId="52" xfId="0" applyFont="1" applyFill="1" applyBorder="1" applyAlignment="1">
      <alignment horizontal="left" vertical="center" wrapText="1"/>
    </xf>
    <xf numFmtId="0" fontId="7" fillId="7" borderId="61" xfId="0" applyFont="1" applyFill="1" applyBorder="1" applyAlignment="1">
      <alignment horizontal="left" vertical="center" wrapText="1"/>
    </xf>
    <xf numFmtId="0" fontId="6" fillId="3" borderId="63" xfId="0" applyFont="1" applyFill="1" applyBorder="1" applyAlignment="1">
      <alignment horizontal="left" vertical="center" wrapText="1"/>
    </xf>
    <xf numFmtId="0" fontId="6" fillId="3" borderId="64" xfId="0" applyFont="1" applyFill="1" applyBorder="1" applyAlignment="1">
      <alignment horizontal="left" vertical="center" wrapText="1"/>
    </xf>
    <xf numFmtId="0" fontId="7" fillId="0" borderId="52" xfId="0" applyFont="1" applyBorder="1" applyAlignment="1">
      <alignment horizontal="left" vertical="center" wrapText="1"/>
    </xf>
    <xf numFmtId="0" fontId="7" fillId="0" borderId="61" xfId="0" applyFont="1" applyBorder="1" applyAlignment="1">
      <alignment horizontal="left" vertical="center" wrapText="1"/>
    </xf>
    <xf numFmtId="0" fontId="7" fillId="2" borderId="0" xfId="0" applyFont="1" applyFill="1" applyAlignment="1">
      <alignment vertical="top" wrapText="1"/>
    </xf>
    <xf numFmtId="0" fontId="7" fillId="2" borderId="0" xfId="0" applyFont="1" applyFill="1" applyAlignment="1">
      <alignment horizontal="center" vertical="center" wrapText="1"/>
    </xf>
    <xf numFmtId="0" fontId="6" fillId="8" borderId="57" xfId="0" applyFont="1" applyFill="1" applyBorder="1" applyAlignment="1">
      <alignment horizontal="left" vertical="center" wrapText="1"/>
    </xf>
    <xf numFmtId="0" fontId="6" fillId="8" borderId="58" xfId="0" applyFont="1" applyFill="1" applyBorder="1" applyAlignment="1">
      <alignment horizontal="left" vertical="center" wrapText="1"/>
    </xf>
    <xf numFmtId="0" fontId="7" fillId="7" borderId="10" xfId="0" applyFont="1" applyFill="1" applyBorder="1" applyAlignment="1">
      <alignment horizontal="left" vertical="center" wrapText="1"/>
    </xf>
    <xf numFmtId="0" fontId="7" fillId="7" borderId="17" xfId="0" applyFont="1" applyFill="1" applyBorder="1" applyAlignment="1">
      <alignment horizontal="left" vertical="center" wrapText="1"/>
    </xf>
    <xf numFmtId="0" fontId="7" fillId="7" borderId="24" xfId="0" applyFont="1" applyFill="1" applyBorder="1" applyAlignment="1">
      <alignment horizontal="left" vertical="center" wrapText="1"/>
    </xf>
    <xf numFmtId="0" fontId="7" fillId="10" borderId="42" xfId="0" applyFont="1" applyFill="1" applyBorder="1" applyAlignment="1">
      <alignment horizontal="left" vertical="center" wrapText="1"/>
    </xf>
    <xf numFmtId="0" fontId="7" fillId="10" borderId="9" xfId="0" applyFont="1" applyFill="1" applyBorder="1" applyAlignment="1">
      <alignment horizontal="left" vertical="center" wrapText="1"/>
    </xf>
    <xf numFmtId="0" fontId="7" fillId="10" borderId="10" xfId="0" applyFont="1" applyFill="1" applyBorder="1" applyAlignment="1">
      <alignment horizontal="center" vertical="center" wrapText="1"/>
    </xf>
    <xf numFmtId="0" fontId="4" fillId="0" borderId="24" xfId="0" applyFont="1" applyBorder="1" applyAlignment="1">
      <alignment vertical="center" wrapText="1"/>
    </xf>
    <xf numFmtId="0" fontId="7" fillId="0" borderId="42" xfId="0" applyFont="1" applyBorder="1" applyAlignment="1">
      <alignment horizontal="left" vertical="center" wrapText="1"/>
    </xf>
    <xf numFmtId="0" fontId="7" fillId="0" borderId="9" xfId="0" applyFont="1" applyBorder="1" applyAlignment="1">
      <alignment horizontal="left" vertical="center" wrapText="1"/>
    </xf>
    <xf numFmtId="0" fontId="7" fillId="0" borderId="7" xfId="0" applyFont="1" applyBorder="1" applyAlignment="1">
      <alignment horizontal="left" vertical="center" wrapText="1"/>
    </xf>
    <xf numFmtId="0" fontId="7" fillId="0" borderId="16" xfId="0" applyFont="1" applyBorder="1" applyAlignment="1">
      <alignment horizontal="left" vertical="top" wrapText="1"/>
    </xf>
    <xf numFmtId="0" fontId="7" fillId="0" borderId="18" xfId="0" applyFont="1" applyBorder="1" applyAlignment="1">
      <alignment horizontal="left" vertical="top" wrapText="1"/>
    </xf>
    <xf numFmtId="0" fontId="7" fillId="0" borderId="23" xfId="0" applyFont="1" applyBorder="1" applyAlignment="1">
      <alignment horizontal="left" vertical="top" wrapText="1"/>
    </xf>
    <xf numFmtId="0" fontId="6" fillId="8" borderId="55" xfId="0" applyFont="1" applyFill="1" applyBorder="1" applyAlignment="1">
      <alignment horizontal="left" vertical="center" wrapText="1"/>
    </xf>
    <xf numFmtId="0" fontId="6" fillId="8" borderId="51" xfId="0" applyFont="1" applyFill="1" applyBorder="1" applyAlignment="1">
      <alignment horizontal="left" vertical="center" wrapText="1"/>
    </xf>
    <xf numFmtId="0" fontId="7" fillId="0" borderId="14" xfId="0" applyFont="1" applyBorder="1" applyAlignment="1">
      <alignment horizontal="left" vertical="top" wrapText="1"/>
    </xf>
    <xf numFmtId="0" fontId="7" fillId="0" borderId="20" xfId="0" applyFont="1" applyBorder="1" applyAlignment="1">
      <alignment horizontal="left" vertical="top" wrapText="1"/>
    </xf>
    <xf numFmtId="0" fontId="7" fillId="0" borderId="29" xfId="0" applyFont="1" applyBorder="1" applyAlignment="1">
      <alignment horizontal="left" vertical="top" wrapText="1"/>
    </xf>
    <xf numFmtId="0" fontId="4" fillId="0" borderId="15" xfId="0" applyFont="1" applyBorder="1" applyAlignment="1">
      <alignment horizontal="left" vertical="top" wrapText="1"/>
    </xf>
    <xf numFmtId="0" fontId="4" fillId="0" borderId="14" xfId="0" applyFont="1" applyBorder="1" applyAlignment="1">
      <alignment horizontal="left" vertical="top" wrapText="1"/>
    </xf>
    <xf numFmtId="0" fontId="4" fillId="0" borderId="18" xfId="0" applyFont="1" applyBorder="1" applyAlignment="1">
      <alignment horizontal="left" vertical="top" wrapText="1"/>
    </xf>
    <xf numFmtId="0" fontId="4" fillId="0" borderId="0" xfId="0" applyFont="1" applyAlignment="1">
      <alignment horizontal="left" vertical="top" wrapText="1"/>
    </xf>
    <xf numFmtId="0" fontId="4" fillId="0" borderId="20" xfId="0" applyFont="1" applyBorder="1" applyAlignment="1">
      <alignment horizontal="left" vertical="top" wrapText="1"/>
    </xf>
    <xf numFmtId="0" fontId="4" fillId="0" borderId="23" xfId="0" applyFont="1" applyBorder="1" applyAlignment="1">
      <alignment horizontal="left" vertical="top" wrapText="1"/>
    </xf>
    <xf numFmtId="0" fontId="4" fillId="0" borderId="28" xfId="0" applyFont="1" applyBorder="1" applyAlignment="1">
      <alignment horizontal="left" vertical="top" wrapText="1"/>
    </xf>
    <xf numFmtId="0" fontId="4" fillId="0" borderId="29" xfId="0" applyFont="1" applyBorder="1" applyAlignment="1">
      <alignment horizontal="left" vertical="top" wrapText="1"/>
    </xf>
    <xf numFmtId="0" fontId="7" fillId="0" borderId="15" xfId="0" applyFont="1" applyBorder="1" applyAlignment="1">
      <alignment horizontal="left" vertical="top" wrapText="1"/>
    </xf>
    <xf numFmtId="0" fontId="7" fillId="0" borderId="0" xfId="0" applyFont="1" applyAlignment="1">
      <alignment horizontal="left" vertical="top" wrapText="1"/>
    </xf>
    <xf numFmtId="0" fontId="7" fillId="0" borderId="28" xfId="0" applyFont="1" applyBorder="1" applyAlignment="1">
      <alignment horizontal="left" vertical="top" wrapText="1"/>
    </xf>
    <xf numFmtId="0" fontId="7" fillId="7" borderId="42" xfId="0" applyFont="1" applyFill="1" applyBorder="1" applyAlignment="1">
      <alignment horizontal="left" vertical="center" wrapText="1"/>
    </xf>
    <xf numFmtId="0" fontId="7" fillId="7" borderId="9" xfId="0" applyFont="1" applyFill="1" applyBorder="1" applyAlignment="1">
      <alignment horizontal="left" vertical="center" wrapText="1"/>
    </xf>
    <xf numFmtId="0" fontId="7" fillId="7" borderId="7" xfId="0" applyFont="1" applyFill="1" applyBorder="1" applyAlignment="1">
      <alignment horizontal="left" vertical="center" wrapText="1"/>
    </xf>
    <xf numFmtId="0" fontId="7" fillId="0" borderId="49" xfId="0" applyFont="1" applyBorder="1" applyAlignment="1">
      <alignment horizontal="left" vertical="top" wrapText="1"/>
    </xf>
    <xf numFmtId="0" fontId="7" fillId="0" borderId="50" xfId="0" applyFont="1" applyBorder="1" applyAlignment="1">
      <alignment horizontal="left" vertical="top" wrapText="1"/>
    </xf>
    <xf numFmtId="0" fontId="7" fillId="0" borderId="51" xfId="0" applyFont="1" applyBorder="1" applyAlignment="1">
      <alignment horizontal="left" vertical="top" wrapText="1"/>
    </xf>
    <xf numFmtId="0" fontId="7" fillId="10" borderId="7" xfId="0" applyFont="1" applyFill="1" applyBorder="1" applyAlignment="1">
      <alignment horizontal="left" vertical="center" wrapText="1"/>
    </xf>
    <xf numFmtId="0" fontId="7" fillId="2" borderId="50" xfId="0" applyFont="1" applyFill="1" applyBorder="1" applyAlignment="1">
      <alignment horizontal="left" vertical="top" wrapText="1"/>
    </xf>
    <xf numFmtId="0" fontId="7" fillId="2" borderId="51" xfId="0" applyFont="1" applyFill="1" applyBorder="1" applyAlignment="1">
      <alignment horizontal="left" vertical="top" wrapText="1"/>
    </xf>
    <xf numFmtId="0" fontId="7" fillId="2" borderId="49" xfId="0" applyFont="1" applyFill="1" applyBorder="1" applyAlignment="1">
      <alignment horizontal="left" vertical="top" wrapText="1"/>
    </xf>
    <xf numFmtId="0" fontId="7" fillId="10" borderId="32" xfId="0" applyFont="1" applyFill="1" applyBorder="1" applyAlignment="1">
      <alignment horizontal="left" vertical="center" wrapText="1"/>
    </xf>
    <xf numFmtId="0" fontId="7" fillId="10" borderId="54" xfId="0" applyFont="1" applyFill="1" applyBorder="1" applyAlignment="1">
      <alignment horizontal="left" vertical="center" wrapText="1"/>
    </xf>
    <xf numFmtId="0" fontId="7" fillId="10" borderId="16" xfId="0" applyFont="1" applyFill="1" applyBorder="1" applyAlignment="1">
      <alignment horizontal="left" vertical="center" wrapText="1"/>
    </xf>
    <xf numFmtId="0" fontId="7" fillId="10" borderId="18" xfId="0" applyFont="1" applyFill="1" applyBorder="1" applyAlignment="1">
      <alignment horizontal="left" vertical="center" wrapText="1"/>
    </xf>
    <xf numFmtId="0" fontId="7" fillId="10" borderId="21" xfId="0" applyFont="1" applyFill="1" applyBorder="1" applyAlignment="1">
      <alignment horizontal="left" vertical="center" wrapText="1"/>
    </xf>
    <xf numFmtId="0" fontId="6" fillId="8" borderId="47" xfId="0" applyFont="1" applyFill="1" applyBorder="1" applyAlignment="1">
      <alignment horizontal="left" vertical="center" wrapText="1"/>
    </xf>
    <xf numFmtId="0" fontId="7" fillId="7" borderId="37" xfId="0" applyFont="1" applyFill="1" applyBorder="1" applyAlignment="1">
      <alignment horizontal="left" vertical="center" wrapText="1"/>
    </xf>
    <xf numFmtId="0" fontId="7" fillId="7" borderId="8" xfId="0" applyFont="1" applyFill="1" applyBorder="1" applyAlignment="1">
      <alignment horizontal="left" vertical="center" wrapText="1"/>
    </xf>
    <xf numFmtId="0" fontId="7" fillId="7" borderId="33" xfId="0" applyFont="1" applyFill="1" applyBorder="1" applyAlignment="1">
      <alignment horizontal="left" vertical="center" wrapText="1"/>
    </xf>
    <xf numFmtId="0" fontId="7" fillId="0" borderId="10"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4" xfId="0" applyFont="1" applyBorder="1" applyAlignment="1">
      <alignment horizontal="center" vertical="center" wrapText="1"/>
    </xf>
    <xf numFmtId="0" fontId="7" fillId="7" borderId="11" xfId="0" applyFont="1" applyFill="1" applyBorder="1" applyAlignment="1">
      <alignment horizontal="left" vertical="center" wrapText="1"/>
    </xf>
    <xf numFmtId="0" fontId="7" fillId="7" borderId="18" xfId="0" applyFont="1" applyFill="1" applyBorder="1" applyAlignment="1">
      <alignment horizontal="left" vertical="center" wrapText="1"/>
    </xf>
    <xf numFmtId="0" fontId="7" fillId="7" borderId="10" xfId="0" applyFont="1" applyFill="1" applyBorder="1" applyAlignment="1">
      <alignment horizontal="center" vertical="center" wrapText="1"/>
    </xf>
    <xf numFmtId="0" fontId="7" fillId="7" borderId="17" xfId="0" applyFont="1" applyFill="1" applyBorder="1" applyAlignment="1">
      <alignment horizontal="center" vertical="center" wrapText="1"/>
    </xf>
    <xf numFmtId="0" fontId="7" fillId="7" borderId="24" xfId="0" applyFont="1" applyFill="1" applyBorder="1" applyAlignment="1">
      <alignment horizontal="center" vertical="center" wrapText="1"/>
    </xf>
    <xf numFmtId="0" fontId="7" fillId="0" borderId="11" xfId="0" applyFont="1" applyBorder="1" applyAlignment="1">
      <alignment horizontal="left" vertical="center" wrapText="1"/>
    </xf>
    <xf numFmtId="0" fontId="7" fillId="0" borderId="18" xfId="0" applyFont="1" applyBorder="1" applyAlignment="1">
      <alignment horizontal="left" vertical="center" wrapText="1"/>
    </xf>
    <xf numFmtId="0" fontId="7" fillId="0" borderId="23" xfId="0" applyFont="1" applyBorder="1" applyAlignment="1">
      <alignment horizontal="left" vertical="center" wrapText="1"/>
    </xf>
    <xf numFmtId="0" fontId="7" fillId="2" borderId="0" xfId="0" applyFont="1" applyFill="1" applyAlignment="1">
      <alignment vertical="top"/>
    </xf>
    <xf numFmtId="0" fontId="7" fillId="2" borderId="3" xfId="0" applyFont="1" applyFill="1" applyBorder="1" applyAlignment="1">
      <alignment horizontal="left" vertical="center"/>
    </xf>
    <xf numFmtId="0" fontId="7" fillId="0" borderId="14" xfId="0" applyFont="1" applyBorder="1" applyAlignment="1">
      <alignment horizontal="left" vertical="center" wrapText="1"/>
    </xf>
    <xf numFmtId="0" fontId="7" fillId="0" borderId="20" xfId="0" applyFont="1" applyBorder="1" applyAlignment="1">
      <alignment horizontal="left" vertical="center" wrapText="1"/>
    </xf>
    <xf numFmtId="0" fontId="7" fillId="0" borderId="15" xfId="0" applyFont="1" applyBorder="1" applyAlignment="1">
      <alignment horizontal="left" vertical="center" wrapText="1"/>
    </xf>
    <xf numFmtId="0" fontId="7" fillId="0" borderId="28" xfId="0" applyFont="1" applyBorder="1" applyAlignment="1">
      <alignment horizontal="left" vertical="center" wrapText="1"/>
    </xf>
    <xf numFmtId="0" fontId="7" fillId="0" borderId="29" xfId="0" applyFont="1" applyBorder="1" applyAlignment="1">
      <alignment horizontal="left" vertical="center" wrapText="1"/>
    </xf>
  </cellXfs>
  <cellStyles count="3">
    <cellStyle name="Comma" xfId="1" builtinId="3"/>
    <cellStyle name="Normal" xfId="0" builtinId="0"/>
    <cellStyle name="Normal 3" xfId="2" xr:uid="{24D58C56-278B-41B4-80B9-09043975F4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10" Type="http://schemas.openxmlformats.org/officeDocument/2006/relationships/customXml" Target="../customXml/item4.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FB94C-25E4-41CB-AF56-A2EC5BB0051F}">
  <dimension ref="A1:AI212"/>
  <sheetViews>
    <sheetView tabSelected="1" workbookViewId="0">
      <selection activeCell="B88" sqref="B88:B91"/>
    </sheetView>
  </sheetViews>
  <sheetFormatPr defaultColWidth="17.42578125" defaultRowHeight="12.75" x14ac:dyDescent="0.25"/>
  <cols>
    <col min="1" max="1" width="24.85546875" style="130" customWidth="1"/>
    <col min="2" max="2" width="32.28515625" style="130" customWidth="1"/>
    <col min="3" max="3" width="25.140625" style="130" customWidth="1"/>
    <col min="4" max="6" width="18.42578125" style="131" customWidth="1"/>
    <col min="7" max="12" width="17.42578125" style="131"/>
    <col min="13" max="13" width="18.140625" style="131" customWidth="1"/>
    <col min="14" max="17" width="17.42578125" style="131"/>
    <col min="18" max="18" width="19.5703125" style="131" customWidth="1"/>
    <col min="19" max="19" width="18" style="130" customWidth="1"/>
    <col min="20" max="20" width="20.42578125" style="130" customWidth="1"/>
    <col min="21" max="21" width="23.42578125" style="130" customWidth="1"/>
    <col min="22" max="24" width="17.140625" style="4" customWidth="1"/>
    <col min="25" max="25" width="60.140625" style="5" customWidth="1"/>
    <col min="26" max="35" width="17.42578125" style="4"/>
    <col min="36" max="16384" width="17.42578125" style="130"/>
  </cols>
  <sheetData>
    <row r="1" spans="1:35" s="4" customFormat="1" ht="14.25" customHeight="1" x14ac:dyDescent="0.25">
      <c r="A1" s="1" t="s">
        <v>0</v>
      </c>
      <c r="B1" s="2"/>
      <c r="C1" s="2"/>
      <c r="D1" s="3"/>
      <c r="E1" s="3"/>
      <c r="F1" s="3"/>
      <c r="G1" s="3"/>
      <c r="H1" s="3"/>
      <c r="I1" s="3"/>
      <c r="J1" s="3"/>
      <c r="K1" s="3"/>
      <c r="L1" s="3"/>
      <c r="M1" s="3"/>
      <c r="N1" s="3"/>
      <c r="O1" s="3"/>
      <c r="P1" s="3"/>
      <c r="Q1" s="3"/>
      <c r="R1" s="3"/>
      <c r="Y1" s="5"/>
    </row>
    <row r="2" spans="1:35" s="4" customFormat="1" ht="14.25" customHeight="1" x14ac:dyDescent="0.25">
      <c r="A2" s="6" t="s">
        <v>1</v>
      </c>
      <c r="B2" s="2"/>
      <c r="C2" s="7"/>
      <c r="D2" s="8"/>
      <c r="E2" s="8"/>
      <c r="F2" s="8"/>
      <c r="G2" s="3"/>
      <c r="H2" s="3"/>
      <c r="I2" s="3"/>
      <c r="J2" s="3"/>
      <c r="K2" s="3"/>
      <c r="L2" s="3"/>
      <c r="M2" s="3"/>
      <c r="N2" s="3"/>
      <c r="O2" s="3"/>
      <c r="P2" s="3"/>
      <c r="Q2" s="3"/>
      <c r="R2" s="3"/>
      <c r="Y2" s="5"/>
    </row>
    <row r="3" spans="1:35" s="4" customFormat="1" ht="13.7" customHeight="1" thickBot="1" x14ac:dyDescent="0.3">
      <c r="D3" s="9"/>
      <c r="E3" s="9"/>
      <c r="F3" s="9"/>
      <c r="G3" s="9"/>
      <c r="H3" s="9"/>
      <c r="I3" s="9"/>
      <c r="J3" s="9"/>
      <c r="K3" s="9"/>
      <c r="L3" s="9"/>
      <c r="M3" s="9"/>
      <c r="N3" s="9"/>
      <c r="O3" s="9"/>
      <c r="P3" s="9"/>
      <c r="Q3" s="9"/>
      <c r="R3" s="9"/>
      <c r="Y3" s="5"/>
    </row>
    <row r="4" spans="1:35" s="16" customFormat="1" ht="13.15" customHeight="1" thickBot="1" x14ac:dyDescent="0.3">
      <c r="A4" s="10" t="s">
        <v>2</v>
      </c>
      <c r="B4" s="11" t="s">
        <v>3</v>
      </c>
      <c r="C4" s="12"/>
      <c r="D4" s="13"/>
      <c r="E4" s="13"/>
      <c r="F4" s="13"/>
      <c r="G4" s="13"/>
      <c r="H4" s="13"/>
      <c r="I4" s="13"/>
      <c r="J4" s="13"/>
      <c r="K4" s="13"/>
      <c r="L4" s="13"/>
      <c r="M4" s="13"/>
      <c r="N4" s="13"/>
      <c r="O4" s="13"/>
      <c r="P4" s="13"/>
      <c r="Q4" s="13"/>
      <c r="R4" s="13"/>
      <c r="S4" s="12"/>
      <c r="T4" s="12"/>
      <c r="U4" s="12"/>
      <c r="V4"/>
      <c r="W4"/>
      <c r="X4"/>
      <c r="Y4" s="14"/>
      <c r="Z4" s="15"/>
      <c r="AA4" s="15"/>
      <c r="AB4" s="15"/>
      <c r="AC4" s="15"/>
      <c r="AD4" s="15"/>
      <c r="AE4" s="15"/>
      <c r="AF4" s="15"/>
      <c r="AG4" s="15"/>
      <c r="AH4" s="15"/>
      <c r="AI4" s="15"/>
    </row>
    <row r="5" spans="1:35" s="15" customFormat="1" ht="13.7" customHeight="1" thickBot="1" x14ac:dyDescent="0.3">
      <c r="A5" s="17"/>
      <c r="B5" s="18"/>
      <c r="C5" s="12"/>
      <c r="D5" s="12"/>
      <c r="E5" s="13"/>
      <c r="F5" s="13"/>
      <c r="G5" s="236"/>
      <c r="H5" s="236"/>
      <c r="I5" s="236"/>
      <c r="J5" s="236"/>
      <c r="K5" s="236"/>
      <c r="L5" s="236"/>
      <c r="M5" s="236"/>
      <c r="N5" s="236"/>
      <c r="O5" s="236"/>
      <c r="P5" s="236"/>
      <c r="Q5" s="236"/>
      <c r="R5" s="12"/>
      <c r="S5" s="12"/>
      <c r="T5" s="12"/>
      <c r="U5" s="12"/>
      <c r="V5"/>
      <c r="W5"/>
      <c r="X5"/>
      <c r="Y5" s="14"/>
    </row>
    <row r="6" spans="1:35" s="16" customFormat="1" ht="15" customHeight="1" thickBot="1" x14ac:dyDescent="0.3">
      <c r="A6" s="19" t="s">
        <v>4</v>
      </c>
      <c r="B6" s="20" t="s">
        <v>5</v>
      </c>
      <c r="C6" s="21"/>
      <c r="D6" s="22" t="s">
        <v>6</v>
      </c>
      <c r="E6" s="22">
        <v>2020</v>
      </c>
      <c r="F6" s="22">
        <v>2021</v>
      </c>
      <c r="G6" s="23">
        <v>2022</v>
      </c>
      <c r="H6" s="23">
        <v>2023</v>
      </c>
      <c r="I6" s="23">
        <v>2024</v>
      </c>
      <c r="J6" s="23">
        <v>2025</v>
      </c>
      <c r="K6" s="23">
        <v>2026</v>
      </c>
      <c r="L6" s="23">
        <v>2027</v>
      </c>
      <c r="M6" s="23">
        <v>2028</v>
      </c>
      <c r="N6" s="23">
        <v>2029</v>
      </c>
      <c r="O6" s="23">
        <v>2030</v>
      </c>
      <c r="P6" s="23">
        <v>2031</v>
      </c>
      <c r="Q6" s="23">
        <v>2032</v>
      </c>
      <c r="R6" s="23">
        <v>2033</v>
      </c>
      <c r="S6" s="151" t="s">
        <v>7</v>
      </c>
      <c r="T6" s="152"/>
      <c r="U6" s="153"/>
      <c r="V6"/>
      <c r="W6"/>
      <c r="X6"/>
      <c r="Y6" s="14"/>
      <c r="Z6" s="15"/>
      <c r="AA6" s="15"/>
      <c r="AB6" s="15"/>
      <c r="AC6" s="15"/>
      <c r="AD6" s="15"/>
      <c r="AE6" s="15"/>
      <c r="AF6" s="15"/>
      <c r="AG6" s="15"/>
      <c r="AH6" s="15"/>
      <c r="AI6" s="15"/>
    </row>
    <row r="7" spans="1:35" s="16" customFormat="1" ht="13.7" customHeight="1" thickBot="1" x14ac:dyDescent="0.3">
      <c r="A7" s="229" t="s">
        <v>8</v>
      </c>
      <c r="B7" s="232" t="s">
        <v>9</v>
      </c>
      <c r="C7" s="24" t="s">
        <v>10</v>
      </c>
      <c r="D7" s="25"/>
      <c r="E7" s="25"/>
      <c r="F7" s="25"/>
      <c r="G7" s="25"/>
      <c r="H7" s="25">
        <v>2</v>
      </c>
      <c r="I7" s="25">
        <v>2</v>
      </c>
      <c r="J7" s="25">
        <v>2</v>
      </c>
      <c r="K7" s="25">
        <v>3</v>
      </c>
      <c r="L7" s="25">
        <v>3</v>
      </c>
      <c r="M7" s="25">
        <v>3</v>
      </c>
      <c r="N7" s="25">
        <v>3</v>
      </c>
      <c r="O7" s="25">
        <v>4</v>
      </c>
      <c r="P7" s="25">
        <v>4</v>
      </c>
      <c r="Q7" s="25">
        <v>4</v>
      </c>
      <c r="R7" s="26">
        <v>4</v>
      </c>
      <c r="S7" s="239" t="s">
        <v>11</v>
      </c>
      <c r="T7" s="239"/>
      <c r="U7" s="237"/>
      <c r="V7"/>
      <c r="W7"/>
      <c r="X7"/>
      <c r="Y7" s="172"/>
      <c r="Z7" s="173"/>
      <c r="AA7" s="173"/>
      <c r="AB7" s="173"/>
      <c r="AC7" s="173"/>
      <c r="AD7" s="15"/>
      <c r="AE7" s="15"/>
      <c r="AF7" s="15"/>
      <c r="AG7" s="15"/>
      <c r="AH7" s="15"/>
      <c r="AI7" s="15"/>
    </row>
    <row r="8" spans="1:35" s="16" customFormat="1" ht="13.7" customHeight="1" thickBot="1" x14ac:dyDescent="0.3">
      <c r="A8" s="230"/>
      <c r="B8" s="233"/>
      <c r="C8" s="29" t="s">
        <v>12</v>
      </c>
      <c r="D8" s="25">
        <v>0</v>
      </c>
      <c r="E8" s="25">
        <v>1</v>
      </c>
      <c r="F8" s="25">
        <v>1</v>
      </c>
      <c r="G8" s="25">
        <v>1</v>
      </c>
      <c r="H8" s="25">
        <v>2</v>
      </c>
      <c r="I8" s="25"/>
      <c r="J8" s="25"/>
      <c r="K8" s="25"/>
      <c r="L8" s="25"/>
      <c r="M8" s="25"/>
      <c r="N8" s="25"/>
      <c r="O8" s="25"/>
      <c r="P8" s="25"/>
      <c r="Q8" s="25"/>
      <c r="R8" s="26"/>
      <c r="S8" s="141"/>
      <c r="T8" s="141"/>
      <c r="U8" s="238"/>
      <c r="V8"/>
      <c r="W8"/>
      <c r="X8"/>
      <c r="Y8" s="172"/>
      <c r="Z8" s="173"/>
      <c r="AA8" s="173"/>
      <c r="AB8" s="173"/>
      <c r="AC8" s="173"/>
      <c r="AD8" s="15"/>
      <c r="AE8" s="15"/>
      <c r="AF8" s="15"/>
      <c r="AG8" s="15"/>
      <c r="AH8" s="15"/>
      <c r="AI8" s="15"/>
    </row>
    <row r="9" spans="1:35" s="16" customFormat="1" ht="13.7" customHeight="1" thickBot="1" x14ac:dyDescent="0.3">
      <c r="A9" s="230"/>
      <c r="B9" s="233"/>
      <c r="C9" s="225"/>
      <c r="D9" s="30" t="s">
        <v>13</v>
      </c>
      <c r="E9" s="31"/>
      <c r="F9" s="31"/>
      <c r="G9" s="31"/>
      <c r="H9" s="31"/>
      <c r="I9" s="31"/>
      <c r="J9" s="31"/>
      <c r="K9" s="31"/>
      <c r="L9" s="31"/>
      <c r="M9" s="31"/>
      <c r="N9" s="31"/>
      <c r="O9" s="31"/>
      <c r="P9" s="31"/>
      <c r="Q9" s="31"/>
      <c r="R9" s="31"/>
      <c r="S9" s="141"/>
      <c r="T9" s="141"/>
      <c r="U9" s="238"/>
      <c r="V9"/>
      <c r="W9"/>
      <c r="X9"/>
      <c r="Y9" s="172"/>
      <c r="Z9" s="28"/>
      <c r="AA9" s="28"/>
      <c r="AB9" s="28"/>
      <c r="AC9" s="28"/>
      <c r="AD9" s="15"/>
      <c r="AE9" s="15"/>
      <c r="AF9" s="15"/>
      <c r="AG9" s="15"/>
      <c r="AH9" s="15"/>
      <c r="AI9" s="15"/>
    </row>
    <row r="10" spans="1:35" s="16" customFormat="1" ht="17.25" customHeight="1" thickBot="1" x14ac:dyDescent="0.3">
      <c r="A10" s="230"/>
      <c r="B10" s="234"/>
      <c r="C10" s="226"/>
      <c r="D10" s="32" t="s">
        <v>14</v>
      </c>
      <c r="E10" s="33"/>
      <c r="F10" s="33"/>
      <c r="G10" s="34"/>
      <c r="H10" s="34"/>
      <c r="I10" s="34"/>
      <c r="J10" s="34"/>
      <c r="K10" s="34"/>
      <c r="L10" s="34"/>
      <c r="M10" s="34"/>
      <c r="N10" s="34"/>
      <c r="O10" s="34"/>
      <c r="P10" s="34"/>
      <c r="Q10" s="34"/>
      <c r="R10" s="34"/>
      <c r="S10" s="240"/>
      <c r="T10" s="240"/>
      <c r="U10" s="241"/>
      <c r="V10"/>
      <c r="W10"/>
      <c r="X10"/>
      <c r="Y10" s="172"/>
      <c r="Z10" s="15"/>
      <c r="AA10" s="15"/>
      <c r="AB10" s="15"/>
      <c r="AC10" s="15"/>
      <c r="AD10" s="15"/>
      <c r="AE10" s="15"/>
      <c r="AF10" s="15"/>
      <c r="AG10" s="15"/>
      <c r="AH10" s="15"/>
      <c r="AI10" s="15"/>
    </row>
    <row r="11" spans="1:35" s="16" customFormat="1" ht="15" customHeight="1" thickBot="1" x14ac:dyDescent="0.3">
      <c r="A11" s="230"/>
      <c r="B11" s="35" t="s">
        <v>15</v>
      </c>
      <c r="C11" s="36"/>
      <c r="D11" s="37" t="s">
        <v>6</v>
      </c>
      <c r="E11" s="38"/>
      <c r="F11" s="38"/>
      <c r="G11" s="39"/>
      <c r="H11" s="39"/>
      <c r="I11" s="39"/>
      <c r="J11" s="39"/>
      <c r="K11" s="39"/>
      <c r="L11" s="39"/>
      <c r="M11" s="39"/>
      <c r="N11" s="39"/>
      <c r="O11" s="39"/>
      <c r="P11" s="39"/>
      <c r="Q11" s="39"/>
      <c r="R11" s="40"/>
      <c r="S11" s="151" t="s">
        <v>7</v>
      </c>
      <c r="T11" s="152"/>
      <c r="U11" s="153"/>
      <c r="V11"/>
      <c r="W11"/>
      <c r="X11"/>
      <c r="Y11" s="14"/>
      <c r="Z11" s="15"/>
      <c r="AA11" s="15"/>
      <c r="AB11" s="15"/>
      <c r="AC11" s="15"/>
      <c r="AD11" s="15"/>
      <c r="AE11" s="15"/>
      <c r="AF11" s="15"/>
      <c r="AG11" s="15"/>
      <c r="AH11" s="15"/>
      <c r="AI11" s="15"/>
    </row>
    <row r="12" spans="1:35" s="16" customFormat="1" ht="13.7" customHeight="1" thickBot="1" x14ac:dyDescent="0.3">
      <c r="A12" s="230"/>
      <c r="B12" s="222" t="s">
        <v>16</v>
      </c>
      <c r="C12" s="24" t="s">
        <v>10</v>
      </c>
      <c r="D12" s="25"/>
      <c r="E12" s="25"/>
      <c r="F12" s="25"/>
      <c r="G12" s="41"/>
      <c r="H12" s="41"/>
      <c r="I12" s="41"/>
      <c r="J12" s="41"/>
      <c r="K12" s="41"/>
      <c r="L12" s="41"/>
      <c r="M12" s="41"/>
      <c r="N12" s="41"/>
      <c r="O12" s="41"/>
      <c r="P12" s="41"/>
      <c r="Q12" s="41"/>
      <c r="R12" s="42"/>
      <c r="S12" s="202" t="s">
        <v>17</v>
      </c>
      <c r="T12" s="202"/>
      <c r="U12" s="191"/>
      <c r="V12"/>
      <c r="W12"/>
      <c r="X12"/>
      <c r="Y12" s="235"/>
      <c r="Z12" s="15"/>
      <c r="AA12" s="15"/>
      <c r="AB12" s="15"/>
      <c r="AC12" s="15"/>
      <c r="AD12" s="15"/>
      <c r="AE12" s="15"/>
      <c r="AF12" s="15"/>
      <c r="AG12" s="15"/>
      <c r="AH12" s="15"/>
      <c r="AI12" s="15"/>
    </row>
    <row r="13" spans="1:35" s="16" customFormat="1" ht="13.7" customHeight="1" thickBot="1" x14ac:dyDescent="0.3">
      <c r="A13" s="230"/>
      <c r="B13" s="222"/>
      <c r="C13" s="29" t="s">
        <v>12</v>
      </c>
      <c r="D13" s="25"/>
      <c r="E13" s="25" t="s">
        <v>18</v>
      </c>
      <c r="F13" s="25" t="s">
        <v>18</v>
      </c>
      <c r="G13" s="25" t="s">
        <v>18</v>
      </c>
      <c r="H13" s="41"/>
      <c r="I13" s="41"/>
      <c r="J13" s="41"/>
      <c r="K13" s="41"/>
      <c r="L13" s="41"/>
      <c r="M13" s="41"/>
      <c r="N13" s="41"/>
      <c r="O13" s="41"/>
      <c r="P13" s="41"/>
      <c r="Q13" s="41"/>
      <c r="R13" s="43"/>
      <c r="S13" s="203"/>
      <c r="T13" s="203"/>
      <c r="U13" s="192"/>
      <c r="V13"/>
      <c r="W13"/>
      <c r="X13"/>
      <c r="Y13" s="235"/>
      <c r="Z13" s="15"/>
      <c r="AA13" s="15"/>
      <c r="AB13" s="15"/>
      <c r="AC13" s="15"/>
      <c r="AD13" s="15"/>
      <c r="AE13" s="15"/>
      <c r="AF13" s="15"/>
      <c r="AG13" s="15"/>
      <c r="AH13" s="15"/>
      <c r="AI13" s="15"/>
    </row>
    <row r="14" spans="1:35" s="16" customFormat="1" ht="13.7" customHeight="1" thickBot="1" x14ac:dyDescent="0.3">
      <c r="A14" s="230"/>
      <c r="B14" s="222"/>
      <c r="C14" s="160"/>
      <c r="D14" s="30" t="s">
        <v>13</v>
      </c>
      <c r="E14" s="31"/>
      <c r="F14" s="31"/>
      <c r="G14" s="31"/>
      <c r="H14" s="31"/>
      <c r="I14" s="31"/>
      <c r="J14" s="31"/>
      <c r="K14" s="31"/>
      <c r="L14" s="31"/>
      <c r="M14" s="31"/>
      <c r="N14" s="31"/>
      <c r="O14" s="31"/>
      <c r="P14" s="31"/>
      <c r="Q14" s="31"/>
      <c r="R14" s="31"/>
      <c r="S14" s="203"/>
      <c r="T14" s="203"/>
      <c r="U14" s="192"/>
      <c r="V14"/>
      <c r="W14"/>
      <c r="X14"/>
      <c r="Y14" s="235"/>
      <c r="Z14" s="15"/>
      <c r="AA14" s="15"/>
      <c r="AB14" s="15"/>
      <c r="AC14" s="15"/>
      <c r="AD14" s="15"/>
      <c r="AE14" s="15"/>
      <c r="AF14" s="15"/>
      <c r="AG14" s="15"/>
      <c r="AH14" s="15"/>
      <c r="AI14" s="15"/>
    </row>
    <row r="15" spans="1:35" s="16" customFormat="1" ht="24.75" customHeight="1" thickBot="1" x14ac:dyDescent="0.3">
      <c r="A15" s="230"/>
      <c r="B15" s="223"/>
      <c r="C15" s="161"/>
      <c r="D15" s="32"/>
      <c r="E15" s="33"/>
      <c r="F15" s="33"/>
      <c r="G15" s="34"/>
      <c r="H15" s="34"/>
      <c r="I15" s="34"/>
      <c r="J15" s="34"/>
      <c r="K15" s="34"/>
      <c r="L15" s="34"/>
      <c r="M15" s="34"/>
      <c r="N15" s="34"/>
      <c r="O15" s="34"/>
      <c r="P15" s="34"/>
      <c r="Q15" s="34"/>
      <c r="R15" s="34"/>
      <c r="S15" s="204"/>
      <c r="T15" s="204"/>
      <c r="U15" s="193"/>
      <c r="V15"/>
      <c r="W15"/>
      <c r="X15"/>
      <c r="Y15" s="235"/>
      <c r="Z15" s="15"/>
      <c r="AA15" s="15"/>
      <c r="AB15" s="15"/>
      <c r="AC15" s="15"/>
      <c r="AD15" s="15"/>
      <c r="AE15" s="15"/>
      <c r="AF15" s="15"/>
      <c r="AG15" s="15"/>
      <c r="AH15" s="15"/>
      <c r="AI15" s="15"/>
    </row>
    <row r="16" spans="1:35" s="16" customFormat="1" ht="15" customHeight="1" thickBot="1" x14ac:dyDescent="0.3">
      <c r="A16" s="230"/>
      <c r="B16" s="20" t="s">
        <v>19</v>
      </c>
      <c r="C16" s="20"/>
      <c r="D16" s="37" t="s">
        <v>6</v>
      </c>
      <c r="E16" s="46"/>
      <c r="F16" s="46"/>
      <c r="G16" s="47"/>
      <c r="H16" s="47"/>
      <c r="I16" s="47"/>
      <c r="J16" s="47"/>
      <c r="K16" s="47"/>
      <c r="L16" s="47"/>
      <c r="M16" s="47"/>
      <c r="N16" s="47"/>
      <c r="O16" s="47"/>
      <c r="P16" s="47"/>
      <c r="Q16" s="47"/>
      <c r="R16" s="48"/>
      <c r="S16" s="151" t="s">
        <v>7</v>
      </c>
      <c r="T16" s="152"/>
      <c r="U16" s="153"/>
      <c r="V16"/>
      <c r="W16"/>
      <c r="X16"/>
      <c r="Y16" s="14"/>
      <c r="Z16" s="15"/>
      <c r="AA16" s="15"/>
      <c r="AB16" s="15"/>
      <c r="AC16" s="15"/>
      <c r="AD16" s="15"/>
      <c r="AE16" s="15"/>
      <c r="AF16" s="15"/>
      <c r="AG16" s="15"/>
      <c r="AH16" s="15"/>
      <c r="AI16" s="15"/>
    </row>
    <row r="17" spans="1:35" s="16" customFormat="1" ht="13.7" customHeight="1" thickBot="1" x14ac:dyDescent="0.3">
      <c r="A17" s="230"/>
      <c r="B17" s="221" t="s">
        <v>20</v>
      </c>
      <c r="C17" s="24" t="s">
        <v>10</v>
      </c>
      <c r="D17" s="25"/>
      <c r="E17" s="49"/>
      <c r="F17" s="49"/>
      <c r="G17" s="41"/>
      <c r="H17" s="41"/>
      <c r="I17" s="41"/>
      <c r="J17" s="41"/>
      <c r="K17" s="41"/>
      <c r="L17" s="41"/>
      <c r="M17" s="41"/>
      <c r="N17" s="41"/>
      <c r="O17" s="41"/>
      <c r="P17" s="41"/>
      <c r="Q17" s="41"/>
      <c r="R17" s="50"/>
      <c r="S17" s="186" t="s">
        <v>21</v>
      </c>
      <c r="T17" s="202"/>
      <c r="U17" s="191"/>
      <c r="V17"/>
      <c r="W17"/>
      <c r="X17"/>
      <c r="Y17" s="172" t="s">
        <v>22</v>
      </c>
      <c r="Z17" s="173"/>
      <c r="AA17" s="173"/>
      <c r="AB17" s="173"/>
      <c r="AC17" s="173"/>
      <c r="AD17" s="15"/>
      <c r="AE17" s="15"/>
      <c r="AF17" s="15"/>
      <c r="AG17" s="15"/>
      <c r="AH17" s="15"/>
      <c r="AI17" s="15"/>
    </row>
    <row r="18" spans="1:35" s="16" customFormat="1" ht="13.7" customHeight="1" thickBot="1" x14ac:dyDescent="0.3">
      <c r="A18" s="230"/>
      <c r="B18" s="222"/>
      <c r="C18" s="29" t="s">
        <v>12</v>
      </c>
      <c r="D18" s="25"/>
      <c r="E18" s="25" t="s">
        <v>18</v>
      </c>
      <c r="F18" s="25" t="s">
        <v>18</v>
      </c>
      <c r="G18" s="25" t="s">
        <v>18</v>
      </c>
      <c r="H18" s="41"/>
      <c r="I18" s="41"/>
      <c r="J18" s="41"/>
      <c r="K18" s="41"/>
      <c r="L18" s="41"/>
      <c r="M18" s="41"/>
      <c r="N18" s="41"/>
      <c r="O18" s="41"/>
      <c r="P18" s="41"/>
      <c r="Q18" s="41"/>
      <c r="R18" s="41"/>
      <c r="S18" s="187"/>
      <c r="T18" s="203"/>
      <c r="U18" s="192"/>
      <c r="V18"/>
      <c r="W18"/>
      <c r="X18"/>
      <c r="Y18" s="172"/>
      <c r="Z18" s="173"/>
      <c r="AA18" s="173"/>
      <c r="AB18" s="173"/>
      <c r="AC18" s="173"/>
      <c r="AD18" s="15"/>
      <c r="AE18" s="15"/>
      <c r="AF18" s="15"/>
      <c r="AG18" s="15"/>
      <c r="AH18" s="15"/>
      <c r="AI18" s="15"/>
    </row>
    <row r="19" spans="1:35" s="16" customFormat="1" ht="13.7" customHeight="1" thickBot="1" x14ac:dyDescent="0.3">
      <c r="A19" s="230"/>
      <c r="B19" s="222"/>
      <c r="C19" s="160"/>
      <c r="D19" s="51" t="s">
        <v>13</v>
      </c>
      <c r="E19" s="52"/>
      <c r="F19" s="52"/>
      <c r="G19" s="52"/>
      <c r="H19" s="52"/>
      <c r="I19" s="52"/>
      <c r="J19" s="52"/>
      <c r="K19" s="52"/>
      <c r="L19" s="52"/>
      <c r="M19" s="52"/>
      <c r="N19" s="52"/>
      <c r="O19" s="52"/>
      <c r="P19" s="52"/>
      <c r="Q19" s="52"/>
      <c r="R19" s="52"/>
      <c r="S19" s="187"/>
      <c r="T19" s="203"/>
      <c r="U19" s="192"/>
      <c r="V19"/>
      <c r="W19"/>
      <c r="X19"/>
      <c r="Y19" s="172"/>
      <c r="Z19" s="173"/>
      <c r="AA19" s="173"/>
      <c r="AB19" s="173"/>
      <c r="AC19" s="173"/>
      <c r="AD19" s="15"/>
      <c r="AE19" s="15"/>
      <c r="AF19" s="15"/>
      <c r="AG19" s="15"/>
      <c r="AH19" s="15"/>
      <c r="AI19" s="15"/>
    </row>
    <row r="20" spans="1:35" s="16" customFormat="1" ht="13.7" customHeight="1" thickBot="1" x14ac:dyDescent="0.3">
      <c r="A20" s="231"/>
      <c r="B20" s="223"/>
      <c r="C20" s="161"/>
      <c r="D20" s="32" t="s">
        <v>23</v>
      </c>
      <c r="E20" s="33"/>
      <c r="F20" s="33"/>
      <c r="G20" s="34"/>
      <c r="H20" s="34"/>
      <c r="I20" s="34"/>
      <c r="J20" s="34"/>
      <c r="K20" s="34"/>
      <c r="L20" s="34"/>
      <c r="M20" s="34"/>
      <c r="N20" s="34"/>
      <c r="O20" s="34"/>
      <c r="P20" s="34"/>
      <c r="Q20" s="34"/>
      <c r="R20" s="34"/>
      <c r="S20" s="188"/>
      <c r="T20" s="204"/>
      <c r="U20" s="193"/>
      <c r="V20"/>
      <c r="W20"/>
      <c r="X20"/>
      <c r="Y20" s="172"/>
      <c r="Z20" s="173"/>
      <c r="AA20" s="173"/>
      <c r="AB20" s="173"/>
      <c r="AC20" s="173"/>
      <c r="AD20" s="15"/>
      <c r="AE20" s="15"/>
      <c r="AF20" s="15"/>
      <c r="AG20" s="15"/>
      <c r="AH20" s="15"/>
      <c r="AI20" s="15"/>
    </row>
    <row r="21" spans="1:35" s="16" customFormat="1" ht="15" customHeight="1" thickBot="1" x14ac:dyDescent="0.3">
      <c r="A21" s="229" t="s">
        <v>24</v>
      </c>
      <c r="B21" s="20" t="s">
        <v>25</v>
      </c>
      <c r="C21" s="20"/>
      <c r="D21" s="22" t="s">
        <v>6</v>
      </c>
      <c r="E21" s="38"/>
      <c r="F21" s="38"/>
      <c r="G21" s="39"/>
      <c r="H21" s="39"/>
      <c r="I21" s="39"/>
      <c r="J21" s="39"/>
      <c r="K21" s="39"/>
      <c r="L21" s="39"/>
      <c r="M21" s="39"/>
      <c r="N21" s="39"/>
      <c r="O21" s="39"/>
      <c r="P21" s="39"/>
      <c r="Q21" s="39"/>
      <c r="R21" s="40"/>
      <c r="S21" s="151" t="s">
        <v>7</v>
      </c>
      <c r="T21" s="152"/>
      <c r="U21" s="153"/>
      <c r="V21"/>
      <c r="W21"/>
      <c r="X21"/>
      <c r="Y21" s="14"/>
      <c r="Z21" s="15"/>
      <c r="AA21" s="15"/>
      <c r="AB21" s="15"/>
      <c r="AC21" s="15"/>
      <c r="AD21" s="15"/>
      <c r="AE21" s="15"/>
      <c r="AF21" s="15"/>
      <c r="AG21" s="15"/>
      <c r="AH21" s="15"/>
      <c r="AI21" s="15"/>
    </row>
    <row r="22" spans="1:35" s="16" customFormat="1" ht="13.7" customHeight="1" thickBot="1" x14ac:dyDescent="0.3">
      <c r="A22" s="230"/>
      <c r="B22" s="232" t="s">
        <v>26</v>
      </c>
      <c r="C22" s="24" t="s">
        <v>10</v>
      </c>
      <c r="D22" s="53"/>
      <c r="E22" s="53"/>
      <c r="F22" s="53"/>
      <c r="G22" s="54"/>
      <c r="H22" s="54"/>
      <c r="I22" s="54"/>
      <c r="J22" s="54"/>
      <c r="K22" s="54"/>
      <c r="L22" s="54"/>
      <c r="M22" s="54"/>
      <c r="N22" s="54"/>
      <c r="O22" s="54"/>
      <c r="P22" s="54"/>
      <c r="Q22" s="54"/>
      <c r="R22" s="55"/>
      <c r="S22" s="202" t="s">
        <v>27</v>
      </c>
      <c r="T22" s="202"/>
      <c r="U22" s="202"/>
      <c r="V22"/>
      <c r="W22"/>
      <c r="X22"/>
      <c r="Y22" s="172"/>
      <c r="Z22" s="173"/>
      <c r="AA22" s="173"/>
      <c r="AB22" s="173"/>
      <c r="AC22" s="173"/>
      <c r="AD22" s="15"/>
      <c r="AE22" s="15"/>
      <c r="AF22" s="15"/>
      <c r="AG22" s="15"/>
      <c r="AH22" s="15"/>
      <c r="AI22" s="15"/>
    </row>
    <row r="23" spans="1:35" s="16" customFormat="1" ht="13.7" customHeight="1" thickBot="1" x14ac:dyDescent="0.3">
      <c r="A23" s="230"/>
      <c r="B23" s="233"/>
      <c r="C23" s="29" t="s">
        <v>12</v>
      </c>
      <c r="D23" s="25"/>
      <c r="E23" s="25" t="s">
        <v>18</v>
      </c>
      <c r="F23" s="25" t="s">
        <v>18</v>
      </c>
      <c r="G23" s="25" t="s">
        <v>18</v>
      </c>
      <c r="H23" s="54"/>
      <c r="I23" s="54"/>
      <c r="J23" s="54"/>
      <c r="K23" s="54"/>
      <c r="L23" s="54"/>
      <c r="M23" s="54"/>
      <c r="N23" s="54"/>
      <c r="O23" s="54"/>
      <c r="P23" s="54"/>
      <c r="Q23" s="54"/>
      <c r="R23" s="43"/>
      <c r="S23" s="203"/>
      <c r="T23" s="203"/>
      <c r="U23" s="203"/>
      <c r="V23"/>
      <c r="W23"/>
      <c r="X23"/>
      <c r="Y23" s="172"/>
      <c r="Z23" s="173"/>
      <c r="AA23" s="173"/>
      <c r="AB23" s="173"/>
      <c r="AC23" s="173"/>
      <c r="AD23" s="15"/>
      <c r="AE23" s="15"/>
      <c r="AF23" s="15"/>
      <c r="AG23" s="15"/>
      <c r="AH23" s="15"/>
      <c r="AI23" s="15"/>
    </row>
    <row r="24" spans="1:35" s="16" customFormat="1" ht="13.7" customHeight="1" thickBot="1" x14ac:dyDescent="0.3">
      <c r="A24" s="230"/>
      <c r="B24" s="233"/>
      <c r="C24" s="160"/>
      <c r="D24" s="51" t="s">
        <v>13</v>
      </c>
      <c r="E24" s="52"/>
      <c r="F24" s="52"/>
      <c r="G24" s="52"/>
      <c r="H24" s="52"/>
      <c r="I24" s="52"/>
      <c r="J24" s="52"/>
      <c r="K24" s="52"/>
      <c r="L24" s="52"/>
      <c r="M24" s="52"/>
      <c r="N24" s="52"/>
      <c r="O24" s="52"/>
      <c r="P24" s="52"/>
      <c r="Q24" s="52"/>
      <c r="R24" s="56"/>
      <c r="S24" s="203"/>
      <c r="T24" s="203"/>
      <c r="U24" s="203"/>
      <c r="V24"/>
      <c r="W24"/>
      <c r="X24"/>
      <c r="Y24" s="172"/>
      <c r="Z24" s="173"/>
      <c r="AA24" s="173"/>
      <c r="AB24" s="173"/>
      <c r="AC24" s="173"/>
      <c r="AD24" s="15"/>
      <c r="AE24" s="15"/>
      <c r="AF24" s="15"/>
      <c r="AG24" s="15"/>
      <c r="AH24" s="15"/>
      <c r="AI24" s="15"/>
    </row>
    <row r="25" spans="1:35" s="16" customFormat="1" ht="24" customHeight="1" thickBot="1" x14ac:dyDescent="0.3">
      <c r="A25" s="231"/>
      <c r="B25" s="234"/>
      <c r="C25" s="161"/>
      <c r="D25" s="32"/>
      <c r="E25" s="34"/>
      <c r="F25" s="34"/>
      <c r="G25" s="34"/>
      <c r="H25" s="34"/>
      <c r="I25" s="34"/>
      <c r="J25" s="34"/>
      <c r="K25" s="34"/>
      <c r="L25" s="34"/>
      <c r="M25" s="34"/>
      <c r="N25" s="34"/>
      <c r="O25" s="34"/>
      <c r="P25" s="34"/>
      <c r="Q25" s="34"/>
      <c r="R25" s="57"/>
      <c r="S25" s="204"/>
      <c r="T25" s="204"/>
      <c r="U25" s="204"/>
      <c r="V25"/>
      <c r="W25"/>
      <c r="X25"/>
      <c r="Y25" s="172"/>
      <c r="Z25" s="173"/>
      <c r="AA25" s="173"/>
      <c r="AB25" s="173"/>
      <c r="AC25" s="173"/>
      <c r="AD25" s="15"/>
      <c r="AE25" s="15"/>
      <c r="AF25" s="15"/>
      <c r="AG25" s="15"/>
      <c r="AH25" s="15"/>
      <c r="AI25" s="15"/>
    </row>
    <row r="26" spans="1:35" s="15" customFormat="1" ht="14.25" customHeight="1" thickBot="1" x14ac:dyDescent="0.3">
      <c r="A26" s="58"/>
      <c r="B26" s="58"/>
      <c r="C26" s="58"/>
      <c r="D26" s="59"/>
      <c r="E26" s="59"/>
      <c r="F26" s="59"/>
      <c r="G26" s="60"/>
      <c r="H26" s="60"/>
      <c r="I26" s="60"/>
      <c r="J26" s="60"/>
      <c r="K26" s="60"/>
      <c r="L26" s="60"/>
      <c r="M26" s="60"/>
      <c r="N26" s="60"/>
      <c r="O26" s="60"/>
      <c r="P26" s="60"/>
      <c r="Q26" s="60"/>
      <c r="R26" s="60"/>
      <c r="S26" s="61"/>
      <c r="T26" s="61"/>
      <c r="U26" s="61"/>
      <c r="V26"/>
      <c r="W26"/>
      <c r="X26"/>
      <c r="Y26" s="14"/>
    </row>
    <row r="27" spans="1:35" s="16" customFormat="1" ht="15" customHeight="1" thickBot="1" x14ac:dyDescent="0.3">
      <c r="A27" s="62" t="s">
        <v>28</v>
      </c>
      <c r="B27" s="63" t="s">
        <v>29</v>
      </c>
      <c r="C27" s="63"/>
      <c r="D27" s="64" t="s">
        <v>6</v>
      </c>
      <c r="E27" s="65">
        <v>2020</v>
      </c>
      <c r="F27" s="65">
        <v>2021</v>
      </c>
      <c r="G27" s="66">
        <v>2022</v>
      </c>
      <c r="H27" s="67">
        <v>2023</v>
      </c>
      <c r="I27" s="67">
        <v>2024</v>
      </c>
      <c r="J27" s="67">
        <v>2025</v>
      </c>
      <c r="K27" s="67">
        <v>2026</v>
      </c>
      <c r="L27" s="67">
        <v>2027</v>
      </c>
      <c r="M27" s="67">
        <v>2028</v>
      </c>
      <c r="N27" s="67">
        <v>2029</v>
      </c>
      <c r="O27" s="67">
        <v>2030</v>
      </c>
      <c r="P27" s="67">
        <v>2031</v>
      </c>
      <c r="Q27" s="67">
        <v>2032</v>
      </c>
      <c r="R27" s="68">
        <v>2033</v>
      </c>
      <c r="S27" s="151" t="s">
        <v>7</v>
      </c>
      <c r="T27" s="152"/>
      <c r="U27" s="153"/>
      <c r="V27"/>
      <c r="W27"/>
      <c r="X27"/>
      <c r="Y27" s="14"/>
      <c r="Z27" s="15"/>
      <c r="AA27" s="15"/>
      <c r="AB27" s="15"/>
      <c r="AC27" s="15"/>
      <c r="AD27" s="15"/>
      <c r="AE27" s="15"/>
      <c r="AF27" s="15"/>
      <c r="AG27" s="15"/>
      <c r="AH27" s="15"/>
      <c r="AI27" s="15"/>
    </row>
    <row r="28" spans="1:35" s="16" customFormat="1" ht="13.7" customHeight="1" thickBot="1" x14ac:dyDescent="0.3">
      <c r="A28" s="224" t="s">
        <v>30</v>
      </c>
      <c r="B28" s="227" t="s">
        <v>31</v>
      </c>
      <c r="C28" s="24" t="s">
        <v>10</v>
      </c>
      <c r="D28" s="69"/>
      <c r="E28" s="69"/>
      <c r="F28" s="69"/>
      <c r="G28" s="70">
        <f t="shared" ref="G28:M28" si="0">G52/2</f>
        <v>62500</v>
      </c>
      <c r="H28" s="70">
        <f t="shared" si="0"/>
        <v>75000</v>
      </c>
      <c r="I28" s="70">
        <f t="shared" si="0"/>
        <v>90000</v>
      </c>
      <c r="J28" s="70">
        <f t="shared" si="0"/>
        <v>105000</v>
      </c>
      <c r="K28" s="70">
        <f t="shared" si="0"/>
        <v>117500</v>
      </c>
      <c r="L28" s="70">
        <f t="shared" si="0"/>
        <v>132500</v>
      </c>
      <c r="M28" s="70">
        <f t="shared" si="0"/>
        <v>145000</v>
      </c>
      <c r="N28" s="70">
        <f>N52/2</f>
        <v>160000</v>
      </c>
      <c r="O28" s="70">
        <f t="shared" ref="O28:R28" si="1">O52/2</f>
        <v>175000</v>
      </c>
      <c r="P28" s="70">
        <f t="shared" si="1"/>
        <v>175000</v>
      </c>
      <c r="Q28" s="70">
        <f t="shared" si="1"/>
        <v>175000</v>
      </c>
      <c r="R28" s="70">
        <f t="shared" si="1"/>
        <v>175000</v>
      </c>
      <c r="S28" s="202" t="s">
        <v>32</v>
      </c>
      <c r="T28" s="202"/>
      <c r="U28" s="202"/>
      <c r="V28"/>
      <c r="W28"/>
      <c r="X28"/>
      <c r="Y28" s="172"/>
      <c r="Z28" s="173"/>
      <c r="AA28" s="173"/>
      <c r="AB28" s="173"/>
      <c r="AC28" s="15"/>
      <c r="AD28" s="15"/>
      <c r="AE28" s="15"/>
      <c r="AF28" s="15"/>
      <c r="AG28" s="15"/>
      <c r="AH28" s="15"/>
      <c r="AI28" s="15"/>
    </row>
    <row r="29" spans="1:35" s="16" customFormat="1" ht="13.7" customHeight="1" thickBot="1" x14ac:dyDescent="0.3">
      <c r="A29" s="225"/>
      <c r="B29" s="228"/>
      <c r="C29" s="29" t="s">
        <v>12</v>
      </c>
      <c r="D29" s="69">
        <v>28795</v>
      </c>
      <c r="E29" s="69">
        <v>32506.75</v>
      </c>
      <c r="F29" s="69">
        <v>45509</v>
      </c>
      <c r="G29" s="70">
        <v>47085.729999999996</v>
      </c>
      <c r="H29" s="70">
        <v>65792</v>
      </c>
      <c r="I29" s="70"/>
      <c r="J29" s="70"/>
      <c r="K29" s="70"/>
      <c r="L29" s="70"/>
      <c r="M29" s="70"/>
      <c r="N29" s="70"/>
      <c r="O29" s="70"/>
      <c r="P29" s="70"/>
      <c r="Q29" s="70"/>
      <c r="R29" s="71"/>
      <c r="S29" s="203"/>
      <c r="T29" s="203"/>
      <c r="U29" s="203"/>
      <c r="V29"/>
      <c r="W29"/>
      <c r="X29"/>
      <c r="Y29" s="172"/>
      <c r="Z29" s="173"/>
      <c r="AA29" s="173"/>
      <c r="AB29" s="173"/>
      <c r="AC29" s="15"/>
      <c r="AD29" s="15"/>
      <c r="AE29" s="15"/>
      <c r="AF29" s="15"/>
      <c r="AG29" s="15"/>
      <c r="AH29" s="15"/>
      <c r="AI29" s="15"/>
    </row>
    <row r="30" spans="1:35" s="16" customFormat="1" ht="13.7" customHeight="1" thickBot="1" x14ac:dyDescent="0.3">
      <c r="A30" s="225"/>
      <c r="B30" s="222"/>
      <c r="C30" s="220"/>
      <c r="D30" s="51" t="s">
        <v>13</v>
      </c>
      <c r="E30" s="52"/>
      <c r="F30" s="52"/>
      <c r="G30" s="52"/>
      <c r="H30" s="52"/>
      <c r="I30" s="52"/>
      <c r="J30" s="52"/>
      <c r="K30" s="52"/>
      <c r="L30" s="52"/>
      <c r="M30" s="52"/>
      <c r="N30" s="52"/>
      <c r="O30" s="52"/>
      <c r="P30" s="52"/>
      <c r="Q30" s="52"/>
      <c r="R30" s="56"/>
      <c r="S30" s="203"/>
      <c r="T30" s="203"/>
      <c r="U30" s="203"/>
      <c r="V30"/>
      <c r="W30"/>
      <c r="X30"/>
      <c r="Y30" s="172"/>
      <c r="Z30" s="173"/>
      <c r="AA30" s="173"/>
      <c r="AB30" s="173"/>
      <c r="AC30" s="15"/>
      <c r="AD30" s="15"/>
      <c r="AE30" s="15"/>
      <c r="AF30" s="15"/>
      <c r="AG30" s="15"/>
      <c r="AH30" s="15"/>
      <c r="AI30" s="15"/>
    </row>
    <row r="31" spans="1:35" s="16" customFormat="1" ht="13.7" customHeight="1" thickBot="1" x14ac:dyDescent="0.3">
      <c r="A31" s="225"/>
      <c r="B31" s="223"/>
      <c r="C31" s="161"/>
      <c r="D31" s="32"/>
      <c r="E31" s="33"/>
      <c r="F31" s="33"/>
      <c r="G31" s="34"/>
      <c r="H31" s="34"/>
      <c r="I31" s="34"/>
      <c r="J31" s="34"/>
      <c r="K31" s="34"/>
      <c r="L31" s="34"/>
      <c r="M31" s="34"/>
      <c r="N31" s="34"/>
      <c r="O31" s="34"/>
      <c r="P31" s="34"/>
      <c r="Q31" s="34"/>
      <c r="R31" s="34"/>
      <c r="S31" s="204"/>
      <c r="T31" s="204"/>
      <c r="U31" s="204"/>
      <c r="V31"/>
      <c r="W31"/>
      <c r="X31"/>
      <c r="Y31" s="172"/>
      <c r="Z31" s="173"/>
      <c r="AA31" s="173"/>
      <c r="AB31" s="173"/>
      <c r="AC31" s="15"/>
      <c r="AD31" s="15"/>
      <c r="AE31" s="15"/>
      <c r="AF31" s="15"/>
      <c r="AG31" s="15"/>
      <c r="AH31" s="15"/>
      <c r="AI31" s="15"/>
    </row>
    <row r="32" spans="1:35" s="16" customFormat="1" ht="13.7" customHeight="1" thickBot="1" x14ac:dyDescent="0.3">
      <c r="A32" s="225"/>
      <c r="B32" s="63" t="s">
        <v>33</v>
      </c>
      <c r="C32" s="63"/>
      <c r="D32" s="22" t="s">
        <v>6</v>
      </c>
      <c r="E32" s="65">
        <v>2020</v>
      </c>
      <c r="F32" s="65">
        <v>2021</v>
      </c>
      <c r="G32" s="23">
        <v>2022</v>
      </c>
      <c r="H32" s="23">
        <v>2023</v>
      </c>
      <c r="I32" s="23">
        <v>2024</v>
      </c>
      <c r="J32" s="23">
        <v>2025</v>
      </c>
      <c r="K32" s="23">
        <v>2026</v>
      </c>
      <c r="L32" s="23">
        <v>2027</v>
      </c>
      <c r="M32" s="23">
        <v>2028</v>
      </c>
      <c r="N32" s="23">
        <v>2029</v>
      </c>
      <c r="O32" s="23">
        <v>2030</v>
      </c>
      <c r="P32" s="23">
        <v>2031</v>
      </c>
      <c r="Q32" s="23">
        <v>2032</v>
      </c>
      <c r="R32" s="23">
        <v>2033</v>
      </c>
      <c r="S32" s="151" t="s">
        <v>7</v>
      </c>
      <c r="T32" s="152"/>
      <c r="U32" s="153"/>
      <c r="V32"/>
      <c r="W32"/>
      <c r="X32"/>
      <c r="Y32" s="14"/>
      <c r="Z32" s="15"/>
      <c r="AA32" s="15"/>
      <c r="AB32" s="15"/>
      <c r="AC32" s="15"/>
      <c r="AD32" s="15"/>
      <c r="AE32" s="15"/>
      <c r="AF32" s="15"/>
      <c r="AG32" s="15"/>
      <c r="AH32" s="15"/>
      <c r="AI32" s="15"/>
    </row>
    <row r="33" spans="1:35" s="16" customFormat="1" ht="13.7" customHeight="1" thickBot="1" x14ac:dyDescent="0.3">
      <c r="A33" s="225"/>
      <c r="B33" s="221" t="s">
        <v>34</v>
      </c>
      <c r="C33" s="72" t="s">
        <v>10</v>
      </c>
      <c r="D33" s="25"/>
      <c r="E33" s="69"/>
      <c r="F33" s="69"/>
      <c r="G33" s="70">
        <v>1000000</v>
      </c>
      <c r="H33" s="70">
        <v>2000000</v>
      </c>
      <c r="I33" s="70">
        <v>3000000</v>
      </c>
      <c r="J33" s="70">
        <v>4500000</v>
      </c>
      <c r="K33" s="70">
        <v>6000000</v>
      </c>
      <c r="L33" s="70">
        <v>8500000</v>
      </c>
      <c r="M33" s="70">
        <v>11500000</v>
      </c>
      <c r="N33" s="70">
        <v>14000000</v>
      </c>
      <c r="O33" s="70">
        <v>16000000</v>
      </c>
      <c r="P33" s="70">
        <v>18500000</v>
      </c>
      <c r="Q33" s="70">
        <v>21000000</v>
      </c>
      <c r="R33" s="70">
        <v>25000000</v>
      </c>
      <c r="S33" s="208" t="s">
        <v>35</v>
      </c>
      <c r="T33" s="202"/>
      <c r="U33" s="202"/>
      <c r="V33"/>
      <c r="W33"/>
      <c r="X33"/>
      <c r="Y33" s="172"/>
      <c r="Z33" s="15"/>
      <c r="AA33" s="15"/>
      <c r="AB33" s="15"/>
      <c r="AC33" s="15"/>
      <c r="AD33" s="15"/>
      <c r="AE33" s="15"/>
      <c r="AF33" s="15"/>
      <c r="AG33" s="15"/>
      <c r="AH33" s="15"/>
      <c r="AI33" s="15"/>
    </row>
    <row r="34" spans="1:35" s="16" customFormat="1" ht="13.7" customHeight="1" thickBot="1" x14ac:dyDescent="0.3">
      <c r="A34" s="225"/>
      <c r="B34" s="222"/>
      <c r="C34" s="29" t="s">
        <v>12</v>
      </c>
      <c r="D34" s="69">
        <v>0</v>
      </c>
      <c r="E34" s="69">
        <v>144000</v>
      </c>
      <c r="F34" s="69">
        <v>514000</v>
      </c>
      <c r="G34" s="70">
        <v>1075000</v>
      </c>
      <c r="H34" s="70">
        <v>1687122</v>
      </c>
      <c r="I34" s="70"/>
      <c r="J34" s="70"/>
      <c r="K34" s="70"/>
      <c r="L34" s="70"/>
      <c r="M34" s="70"/>
      <c r="N34" s="70"/>
      <c r="O34" s="70"/>
      <c r="P34" s="70"/>
      <c r="Q34" s="70"/>
      <c r="R34" s="70"/>
      <c r="S34" s="209"/>
      <c r="T34" s="203"/>
      <c r="U34" s="203"/>
      <c r="V34"/>
      <c r="W34"/>
      <c r="X34"/>
      <c r="Y34" s="172"/>
      <c r="Z34" s="15"/>
      <c r="AA34" s="15"/>
      <c r="AB34" s="15"/>
      <c r="AC34" s="15"/>
      <c r="AD34" s="15"/>
      <c r="AE34" s="15"/>
      <c r="AF34" s="15"/>
      <c r="AG34" s="15"/>
      <c r="AH34" s="15"/>
      <c r="AI34" s="15"/>
    </row>
    <row r="35" spans="1:35" s="16" customFormat="1" ht="13.7" customHeight="1" thickBot="1" x14ac:dyDescent="0.3">
      <c r="A35" s="225"/>
      <c r="B35" s="222"/>
      <c r="C35" s="160"/>
      <c r="D35" s="51" t="s">
        <v>13</v>
      </c>
      <c r="E35" s="52"/>
      <c r="F35" s="52"/>
      <c r="G35" s="52"/>
      <c r="H35" s="52"/>
      <c r="I35" s="52"/>
      <c r="J35" s="52"/>
      <c r="K35" s="52"/>
      <c r="L35" s="52"/>
      <c r="M35" s="52"/>
      <c r="N35" s="52"/>
      <c r="O35" s="52"/>
      <c r="P35" s="52"/>
      <c r="Q35" s="52"/>
      <c r="R35" s="56"/>
      <c r="S35" s="209"/>
      <c r="T35" s="203"/>
      <c r="U35" s="203"/>
      <c r="V35"/>
      <c r="W35"/>
      <c r="X35"/>
      <c r="Y35" s="172" t="s">
        <v>36</v>
      </c>
      <c r="Z35" s="15"/>
      <c r="AA35" s="15"/>
      <c r="AB35" s="15"/>
      <c r="AC35" s="15"/>
      <c r="AD35" s="15"/>
      <c r="AE35" s="15"/>
      <c r="AF35" s="15"/>
      <c r="AG35" s="15"/>
      <c r="AH35" s="15"/>
      <c r="AI35" s="15"/>
    </row>
    <row r="36" spans="1:35" s="16" customFormat="1" ht="13.7" customHeight="1" thickBot="1" x14ac:dyDescent="0.3">
      <c r="A36" s="225"/>
      <c r="B36" s="223"/>
      <c r="C36" s="161"/>
      <c r="D36" s="32"/>
      <c r="E36" s="33"/>
      <c r="F36" s="33"/>
      <c r="G36" s="34"/>
      <c r="H36" s="34"/>
      <c r="I36" s="34"/>
      <c r="J36" s="34"/>
      <c r="K36" s="34"/>
      <c r="L36" s="34"/>
      <c r="M36" s="34"/>
      <c r="N36" s="34"/>
      <c r="O36" s="34"/>
      <c r="P36" s="34"/>
      <c r="Q36" s="34"/>
      <c r="R36" s="34"/>
      <c r="S36" s="210"/>
      <c r="T36" s="204"/>
      <c r="U36" s="204"/>
      <c r="V36"/>
      <c r="W36"/>
      <c r="X36"/>
      <c r="Y36" s="172"/>
      <c r="Z36" s="15"/>
      <c r="AA36" s="15"/>
      <c r="AB36" s="15"/>
      <c r="AC36" s="15"/>
      <c r="AD36" s="15"/>
      <c r="AE36" s="15"/>
      <c r="AF36" s="15"/>
      <c r="AG36" s="15"/>
      <c r="AH36" s="15"/>
      <c r="AI36" s="15"/>
    </row>
    <row r="37" spans="1:35" s="16" customFormat="1" ht="13.7" customHeight="1" thickBot="1" x14ac:dyDescent="0.3">
      <c r="A37" s="225"/>
      <c r="B37" s="63" t="s">
        <v>37</v>
      </c>
      <c r="C37" s="63"/>
      <c r="D37" s="22" t="s">
        <v>6</v>
      </c>
      <c r="E37" s="65">
        <v>2020</v>
      </c>
      <c r="F37" s="65">
        <v>2021</v>
      </c>
      <c r="G37" s="23">
        <v>2022</v>
      </c>
      <c r="H37" s="23">
        <v>2023</v>
      </c>
      <c r="I37" s="23">
        <v>2024</v>
      </c>
      <c r="J37" s="23">
        <v>2025</v>
      </c>
      <c r="K37" s="23">
        <v>2026</v>
      </c>
      <c r="L37" s="23">
        <v>2027</v>
      </c>
      <c r="M37" s="23">
        <v>2028</v>
      </c>
      <c r="N37" s="23">
        <v>2029</v>
      </c>
      <c r="O37" s="23">
        <v>2030</v>
      </c>
      <c r="P37" s="23">
        <v>2031</v>
      </c>
      <c r="Q37" s="23">
        <v>2032</v>
      </c>
      <c r="R37" s="23">
        <v>2033</v>
      </c>
      <c r="S37" s="151" t="s">
        <v>7</v>
      </c>
      <c r="T37" s="152"/>
      <c r="U37" s="153"/>
      <c r="V37"/>
      <c r="W37"/>
      <c r="X37"/>
      <c r="Y37" s="14"/>
      <c r="Z37" s="15"/>
      <c r="AA37" s="15"/>
      <c r="AB37" s="15"/>
      <c r="AC37" s="15"/>
      <c r="AD37" s="15"/>
      <c r="AE37" s="15"/>
      <c r="AF37" s="15"/>
      <c r="AG37" s="15"/>
      <c r="AH37" s="15"/>
      <c r="AI37" s="15"/>
    </row>
    <row r="38" spans="1:35" s="16" customFormat="1" ht="13.7" customHeight="1" thickBot="1" x14ac:dyDescent="0.3">
      <c r="A38" s="225"/>
      <c r="B38" s="217" t="s">
        <v>38</v>
      </c>
      <c r="C38" s="73" t="s">
        <v>39</v>
      </c>
      <c r="D38" s="25"/>
      <c r="E38" s="69"/>
      <c r="F38" s="69"/>
      <c r="G38" s="69">
        <f>G39</f>
        <v>128079834</v>
      </c>
      <c r="H38" s="69">
        <f>G38</f>
        <v>128079834</v>
      </c>
      <c r="I38" s="69">
        <f t="shared" ref="I38:R38" si="2">H38</f>
        <v>128079834</v>
      </c>
      <c r="J38" s="69">
        <f t="shared" si="2"/>
        <v>128079834</v>
      </c>
      <c r="K38" s="69">
        <f t="shared" si="2"/>
        <v>128079834</v>
      </c>
      <c r="L38" s="69">
        <f t="shared" si="2"/>
        <v>128079834</v>
      </c>
      <c r="M38" s="69">
        <f t="shared" si="2"/>
        <v>128079834</v>
      </c>
      <c r="N38" s="69">
        <f t="shared" si="2"/>
        <v>128079834</v>
      </c>
      <c r="O38" s="69">
        <f t="shared" si="2"/>
        <v>128079834</v>
      </c>
      <c r="P38" s="69">
        <f t="shared" si="2"/>
        <v>128079834</v>
      </c>
      <c r="Q38" s="69">
        <f t="shared" si="2"/>
        <v>128079834</v>
      </c>
      <c r="R38" s="69">
        <f t="shared" si="2"/>
        <v>128079834</v>
      </c>
      <c r="S38" s="202" t="s">
        <v>40</v>
      </c>
      <c r="T38" s="202"/>
      <c r="U38" s="202"/>
      <c r="V38"/>
      <c r="W38"/>
      <c r="X38"/>
      <c r="Y38" s="172"/>
      <c r="Z38" s="15"/>
      <c r="AA38" s="15"/>
      <c r="AB38" s="15"/>
      <c r="AC38" s="15"/>
      <c r="AD38" s="15"/>
      <c r="AE38" s="15"/>
      <c r="AF38" s="15"/>
      <c r="AG38" s="15"/>
      <c r="AH38" s="15"/>
      <c r="AI38" s="15"/>
    </row>
    <row r="39" spans="1:35" s="16" customFormat="1" ht="13.7" customHeight="1" thickBot="1" x14ac:dyDescent="0.3">
      <c r="A39" s="225"/>
      <c r="B39" s="218"/>
      <c r="C39" s="74" t="s">
        <v>41</v>
      </c>
      <c r="D39" s="69">
        <v>48277434</v>
      </c>
      <c r="E39" s="69">
        <v>102087434</v>
      </c>
      <c r="F39" s="69">
        <v>128079834</v>
      </c>
      <c r="G39" s="69">
        <f>F39</f>
        <v>128079834</v>
      </c>
      <c r="H39" s="75"/>
      <c r="I39" s="75"/>
      <c r="J39" s="75"/>
      <c r="K39" s="75"/>
      <c r="L39" s="75"/>
      <c r="M39" s="75"/>
      <c r="N39" s="75"/>
      <c r="O39" s="75"/>
      <c r="P39" s="75"/>
      <c r="Q39" s="75"/>
      <c r="R39" s="75"/>
      <c r="S39" s="203"/>
      <c r="T39" s="203"/>
      <c r="U39" s="203"/>
      <c r="V39"/>
      <c r="W39"/>
      <c r="X39"/>
      <c r="Y39" s="172"/>
      <c r="Z39" s="15"/>
      <c r="AA39" s="15"/>
      <c r="AB39" s="15"/>
      <c r="AC39" s="15"/>
      <c r="AD39" s="15"/>
      <c r="AE39" s="15"/>
      <c r="AF39" s="15"/>
      <c r="AG39" s="15"/>
      <c r="AH39" s="15"/>
      <c r="AI39" s="15"/>
    </row>
    <row r="40" spans="1:35" s="16" customFormat="1" ht="13.7" customHeight="1" thickBot="1" x14ac:dyDescent="0.3">
      <c r="A40" s="225"/>
      <c r="B40" s="218"/>
      <c r="C40" s="76" t="s">
        <v>42</v>
      </c>
      <c r="D40" s="77"/>
      <c r="E40" s="77"/>
      <c r="F40" s="77"/>
      <c r="G40" s="69">
        <v>100000000</v>
      </c>
      <c r="H40" s="69">
        <v>130000000</v>
      </c>
      <c r="I40" s="69">
        <f>H40+5000000</f>
        <v>135000000</v>
      </c>
      <c r="J40" s="69">
        <f t="shared" ref="J40:R40" si="3">I40+5000000</f>
        <v>140000000</v>
      </c>
      <c r="K40" s="69">
        <f t="shared" si="3"/>
        <v>145000000</v>
      </c>
      <c r="L40" s="69">
        <f t="shared" si="3"/>
        <v>150000000</v>
      </c>
      <c r="M40" s="69">
        <f t="shared" si="3"/>
        <v>155000000</v>
      </c>
      <c r="N40" s="69">
        <f t="shared" si="3"/>
        <v>160000000</v>
      </c>
      <c r="O40" s="69">
        <f t="shared" si="3"/>
        <v>165000000</v>
      </c>
      <c r="P40" s="69">
        <f t="shared" si="3"/>
        <v>170000000</v>
      </c>
      <c r="Q40" s="69">
        <f t="shared" si="3"/>
        <v>175000000</v>
      </c>
      <c r="R40" s="69">
        <f t="shared" si="3"/>
        <v>180000000</v>
      </c>
      <c r="S40" s="203"/>
      <c r="T40" s="203"/>
      <c r="U40" s="203"/>
      <c r="V40"/>
      <c r="W40"/>
      <c r="X40"/>
      <c r="Y40" s="172"/>
      <c r="Z40" s="15"/>
      <c r="AA40" s="15"/>
      <c r="AB40" s="15"/>
      <c r="AC40" s="15"/>
      <c r="AD40" s="15"/>
      <c r="AE40" s="15"/>
      <c r="AF40" s="15"/>
      <c r="AG40" s="15"/>
      <c r="AH40" s="15"/>
      <c r="AI40" s="15"/>
    </row>
    <row r="41" spans="1:35" s="16" customFormat="1" ht="13.7" customHeight="1" thickBot="1" x14ac:dyDescent="0.3">
      <c r="A41" s="225"/>
      <c r="B41" s="218"/>
      <c r="C41" s="76" t="s">
        <v>43</v>
      </c>
      <c r="D41" s="69">
        <v>5000000</v>
      </c>
      <c r="E41" s="69">
        <v>67500000</v>
      </c>
      <c r="F41" s="69">
        <v>87828283</v>
      </c>
      <c r="G41" s="69">
        <v>91828283</v>
      </c>
      <c r="H41" s="69">
        <v>178139258</v>
      </c>
      <c r="I41" s="77"/>
      <c r="J41" s="77"/>
      <c r="K41" s="77"/>
      <c r="L41" s="77"/>
      <c r="M41" s="77"/>
      <c r="N41" s="77"/>
      <c r="O41" s="77"/>
      <c r="P41" s="77"/>
      <c r="Q41" s="77"/>
      <c r="R41" s="78"/>
      <c r="S41" s="203"/>
      <c r="T41" s="203"/>
      <c r="U41" s="203"/>
      <c r="V41"/>
      <c r="W41"/>
      <c r="X41"/>
      <c r="Y41" s="172"/>
      <c r="Z41" s="15"/>
      <c r="AA41" s="15"/>
      <c r="AB41" s="15"/>
      <c r="AC41" s="15"/>
      <c r="AD41" s="15"/>
      <c r="AE41" s="15"/>
      <c r="AF41" s="15"/>
      <c r="AG41" s="15"/>
      <c r="AH41" s="15"/>
      <c r="AI41" s="15"/>
    </row>
    <row r="42" spans="1:35" s="16" customFormat="1" ht="13.7" customHeight="1" thickBot="1" x14ac:dyDescent="0.3">
      <c r="A42" s="225"/>
      <c r="B42" s="218"/>
      <c r="C42" s="79" t="s">
        <v>44</v>
      </c>
      <c r="D42" s="80"/>
      <c r="E42" s="80"/>
      <c r="F42" s="80"/>
      <c r="G42" s="77"/>
      <c r="H42" s="77"/>
      <c r="I42" s="77"/>
      <c r="J42" s="77"/>
      <c r="K42" s="77"/>
      <c r="L42" s="77"/>
      <c r="M42" s="77"/>
      <c r="N42" s="77"/>
      <c r="O42" s="77"/>
      <c r="P42" s="77"/>
      <c r="Q42" s="77"/>
      <c r="R42" s="78"/>
      <c r="S42" s="203"/>
      <c r="T42" s="203"/>
      <c r="U42" s="203"/>
      <c r="V42"/>
      <c r="W42"/>
      <c r="X42"/>
      <c r="Y42" s="172"/>
      <c r="Z42" s="15"/>
      <c r="AA42" s="15"/>
      <c r="AB42" s="15"/>
      <c r="AC42" s="15"/>
      <c r="AD42" s="15"/>
      <c r="AE42" s="15"/>
      <c r="AF42" s="15"/>
      <c r="AG42" s="15"/>
      <c r="AH42" s="15"/>
      <c r="AI42" s="15"/>
    </row>
    <row r="43" spans="1:35" s="16" customFormat="1" ht="13.7" customHeight="1" thickBot="1" x14ac:dyDescent="0.3">
      <c r="A43" s="225"/>
      <c r="B43" s="218"/>
      <c r="C43" s="81" t="s">
        <v>45</v>
      </c>
      <c r="D43" s="80"/>
      <c r="E43" s="69" t="s">
        <v>18</v>
      </c>
      <c r="F43" s="69" t="s">
        <v>18</v>
      </c>
      <c r="G43" s="77"/>
      <c r="H43" s="77"/>
      <c r="I43" s="77"/>
      <c r="J43" s="77"/>
      <c r="K43" s="77"/>
      <c r="L43" s="77"/>
      <c r="M43" s="77"/>
      <c r="N43" s="77"/>
      <c r="O43" s="77"/>
      <c r="P43" s="77"/>
      <c r="Q43" s="77"/>
      <c r="R43" s="78"/>
      <c r="S43" s="203"/>
      <c r="T43" s="203"/>
      <c r="U43" s="203"/>
      <c r="V43"/>
      <c r="W43"/>
      <c r="X43"/>
      <c r="Y43" s="172"/>
      <c r="Z43" s="15"/>
      <c r="AA43" s="15"/>
      <c r="AB43" s="15"/>
      <c r="AC43" s="15"/>
      <c r="AD43" s="15"/>
      <c r="AE43" s="15"/>
      <c r="AF43" s="15"/>
      <c r="AG43" s="15"/>
      <c r="AH43" s="15"/>
      <c r="AI43" s="15"/>
    </row>
    <row r="44" spans="1:35" s="16" customFormat="1" ht="13.7" customHeight="1" thickBot="1" x14ac:dyDescent="0.3">
      <c r="A44" s="225"/>
      <c r="B44" s="218"/>
      <c r="C44" s="82"/>
      <c r="D44" s="51" t="s">
        <v>13</v>
      </c>
      <c r="E44" s="52"/>
      <c r="F44" s="52"/>
      <c r="G44" s="52"/>
      <c r="H44" s="52"/>
      <c r="I44" s="52"/>
      <c r="J44" s="52"/>
      <c r="K44" s="52"/>
      <c r="L44" s="52"/>
      <c r="M44" s="52"/>
      <c r="N44" s="52"/>
      <c r="O44" s="52"/>
      <c r="P44" s="52"/>
      <c r="Q44" s="52"/>
      <c r="R44" s="56"/>
      <c r="S44" s="203"/>
      <c r="T44" s="203"/>
      <c r="U44" s="203"/>
      <c r="V44"/>
      <c r="W44"/>
      <c r="X44"/>
      <c r="Y44" s="172"/>
      <c r="Z44" s="15"/>
      <c r="AA44" s="15"/>
      <c r="AB44" s="15"/>
      <c r="AC44" s="15"/>
      <c r="AD44" s="15"/>
      <c r="AE44" s="15"/>
      <c r="AF44" s="15"/>
      <c r="AG44" s="15"/>
      <c r="AH44" s="15"/>
      <c r="AI44" s="15"/>
    </row>
    <row r="45" spans="1:35" s="16" customFormat="1" ht="13.7" customHeight="1" thickBot="1" x14ac:dyDescent="0.3">
      <c r="A45" s="225"/>
      <c r="B45" s="219"/>
      <c r="C45" s="83"/>
      <c r="D45" s="84"/>
      <c r="E45" s="33"/>
      <c r="F45" s="33"/>
      <c r="G45" s="34"/>
      <c r="H45" s="34"/>
      <c r="I45" s="34"/>
      <c r="J45" s="34"/>
      <c r="K45" s="34"/>
      <c r="L45" s="34"/>
      <c r="M45" s="34"/>
      <c r="N45" s="34"/>
      <c r="O45" s="34"/>
      <c r="P45" s="34"/>
      <c r="Q45" s="34"/>
      <c r="R45" s="85"/>
      <c r="S45" s="204"/>
      <c r="T45" s="204"/>
      <c r="U45" s="204"/>
      <c r="V45"/>
      <c r="W45"/>
      <c r="X45"/>
      <c r="Y45" s="172"/>
      <c r="Z45" s="15"/>
      <c r="AA45" s="15"/>
      <c r="AB45" s="15"/>
      <c r="AC45" s="15"/>
      <c r="AD45" s="15"/>
      <c r="AE45" s="15"/>
      <c r="AF45" s="15"/>
      <c r="AG45" s="15"/>
      <c r="AH45" s="15"/>
      <c r="AI45" s="15"/>
    </row>
    <row r="46" spans="1:35" s="16" customFormat="1" ht="13.7" customHeight="1" thickBot="1" x14ac:dyDescent="0.3">
      <c r="A46" s="225"/>
      <c r="B46" s="63" t="s">
        <v>46</v>
      </c>
      <c r="C46" s="86"/>
      <c r="D46" s="22" t="s">
        <v>6</v>
      </c>
      <c r="E46" s="65">
        <v>2020</v>
      </c>
      <c r="F46" s="65">
        <v>2021</v>
      </c>
      <c r="G46" s="23">
        <v>2022</v>
      </c>
      <c r="H46" s="23">
        <v>2023</v>
      </c>
      <c r="I46" s="23">
        <v>2024</v>
      </c>
      <c r="J46" s="23">
        <v>2025</v>
      </c>
      <c r="K46" s="23">
        <v>2026</v>
      </c>
      <c r="L46" s="23">
        <v>2027</v>
      </c>
      <c r="M46" s="23">
        <v>2028</v>
      </c>
      <c r="N46" s="23">
        <v>2029</v>
      </c>
      <c r="O46" s="23">
        <v>2030</v>
      </c>
      <c r="P46" s="23">
        <v>2031</v>
      </c>
      <c r="Q46" s="23">
        <v>2032</v>
      </c>
      <c r="R46" s="23">
        <v>2033</v>
      </c>
      <c r="S46" s="151" t="s">
        <v>7</v>
      </c>
      <c r="T46" s="152"/>
      <c r="U46" s="153"/>
      <c r="V46"/>
      <c r="W46"/>
      <c r="X46"/>
      <c r="Y46" s="14"/>
      <c r="Z46" s="15"/>
      <c r="AA46" s="15"/>
      <c r="AB46" s="15"/>
      <c r="AC46" s="15"/>
      <c r="AD46" s="15"/>
      <c r="AE46" s="15"/>
      <c r="AF46" s="15"/>
      <c r="AG46" s="15"/>
      <c r="AH46" s="15"/>
      <c r="AI46" s="15"/>
    </row>
    <row r="47" spans="1:35" s="16" customFormat="1" ht="13.7" customHeight="1" thickBot="1" x14ac:dyDescent="0.3">
      <c r="A47" s="225"/>
      <c r="B47" s="215" t="s">
        <v>47</v>
      </c>
      <c r="C47" s="72" t="s">
        <v>10</v>
      </c>
      <c r="D47" s="25"/>
      <c r="E47" s="25"/>
      <c r="F47" s="25"/>
      <c r="G47" s="70">
        <v>85572988</v>
      </c>
      <c r="H47" s="70">
        <f>G47</f>
        <v>85572988</v>
      </c>
      <c r="I47" s="70">
        <f t="shared" ref="I47:R47" si="4">H47</f>
        <v>85572988</v>
      </c>
      <c r="J47" s="70">
        <f t="shared" si="4"/>
        <v>85572988</v>
      </c>
      <c r="K47" s="70">
        <f t="shared" si="4"/>
        <v>85572988</v>
      </c>
      <c r="L47" s="70">
        <f t="shared" si="4"/>
        <v>85572988</v>
      </c>
      <c r="M47" s="70">
        <f t="shared" si="4"/>
        <v>85572988</v>
      </c>
      <c r="N47" s="70">
        <f t="shared" si="4"/>
        <v>85572988</v>
      </c>
      <c r="O47" s="70">
        <f t="shared" si="4"/>
        <v>85572988</v>
      </c>
      <c r="P47" s="70">
        <f t="shared" si="4"/>
        <v>85572988</v>
      </c>
      <c r="Q47" s="70">
        <f t="shared" si="4"/>
        <v>85572988</v>
      </c>
      <c r="R47" s="70">
        <f t="shared" si="4"/>
        <v>85572988</v>
      </c>
      <c r="S47" s="208" t="s">
        <v>48</v>
      </c>
      <c r="T47" s="202"/>
      <c r="U47" s="202"/>
      <c r="V47"/>
      <c r="W47"/>
      <c r="X47"/>
      <c r="Y47" s="172"/>
      <c r="Z47" s="15"/>
      <c r="AA47" s="15"/>
      <c r="AB47" s="15"/>
      <c r="AC47" s="15"/>
      <c r="AD47" s="15"/>
      <c r="AE47" s="15"/>
      <c r="AF47" s="15"/>
      <c r="AG47" s="15"/>
      <c r="AH47" s="15"/>
      <c r="AI47" s="15"/>
    </row>
    <row r="48" spans="1:35" s="16" customFormat="1" ht="13.7" customHeight="1" thickBot="1" x14ac:dyDescent="0.3">
      <c r="A48" s="225"/>
      <c r="B48" s="180"/>
      <c r="C48" s="29" t="s">
        <v>12</v>
      </c>
      <c r="D48" s="69">
        <v>28580327.596799996</v>
      </c>
      <c r="E48" s="69">
        <v>40866562.396799996</v>
      </c>
      <c r="F48" s="69">
        <f>G47</f>
        <v>85572988</v>
      </c>
      <c r="G48" s="69">
        <f>G47</f>
        <v>85572988</v>
      </c>
      <c r="H48" s="41"/>
      <c r="I48" s="41"/>
      <c r="J48" s="41"/>
      <c r="K48" s="41"/>
      <c r="L48" s="41"/>
      <c r="M48" s="41"/>
      <c r="N48" s="41"/>
      <c r="O48" s="41"/>
      <c r="P48" s="41"/>
      <c r="Q48" s="41"/>
      <c r="R48" s="41"/>
      <c r="S48" s="209"/>
      <c r="T48" s="203"/>
      <c r="U48" s="203"/>
      <c r="V48"/>
      <c r="W48"/>
      <c r="X48"/>
      <c r="Y48" s="172"/>
      <c r="Z48" s="15"/>
      <c r="AA48" s="15"/>
      <c r="AB48" s="15"/>
      <c r="AC48" s="15"/>
      <c r="AD48" s="15"/>
      <c r="AE48" s="15"/>
      <c r="AF48" s="15"/>
      <c r="AG48" s="15"/>
      <c r="AH48" s="15"/>
      <c r="AI48" s="15"/>
    </row>
    <row r="49" spans="1:35" s="16" customFormat="1" ht="13.7" customHeight="1" thickBot="1" x14ac:dyDescent="0.3">
      <c r="A49" s="225"/>
      <c r="B49" s="180"/>
      <c r="C49" s="160"/>
      <c r="D49" s="51" t="s">
        <v>13</v>
      </c>
      <c r="E49" s="52"/>
      <c r="F49" s="52"/>
      <c r="G49" s="52"/>
      <c r="H49" s="52"/>
      <c r="I49" s="52"/>
      <c r="J49" s="52"/>
      <c r="K49" s="52"/>
      <c r="L49" s="52"/>
      <c r="M49" s="52"/>
      <c r="N49" s="52"/>
      <c r="O49" s="52"/>
      <c r="P49" s="52"/>
      <c r="Q49" s="52"/>
      <c r="R49" s="56"/>
      <c r="S49" s="209"/>
      <c r="T49" s="203"/>
      <c r="U49" s="203"/>
      <c r="V49"/>
      <c r="W49"/>
      <c r="X49"/>
      <c r="Y49" s="172"/>
      <c r="Z49" s="15"/>
      <c r="AA49" s="15"/>
      <c r="AB49" s="15"/>
      <c r="AC49" s="15"/>
      <c r="AD49" s="15"/>
      <c r="AE49" s="15"/>
      <c r="AF49" s="15"/>
      <c r="AG49" s="15"/>
      <c r="AH49" s="15"/>
      <c r="AI49" s="15"/>
    </row>
    <row r="50" spans="1:35" s="16" customFormat="1" ht="13.7" customHeight="1" thickBot="1" x14ac:dyDescent="0.3">
      <c r="A50" s="225"/>
      <c r="B50" s="216"/>
      <c r="C50" s="161"/>
      <c r="D50" s="32"/>
      <c r="E50" s="33"/>
      <c r="F50" s="33"/>
      <c r="G50" s="34"/>
      <c r="H50" s="34"/>
      <c r="I50" s="34"/>
      <c r="J50" s="34"/>
      <c r="K50" s="34"/>
      <c r="L50" s="34"/>
      <c r="M50" s="34"/>
      <c r="N50" s="34"/>
      <c r="O50" s="34"/>
      <c r="P50" s="34"/>
      <c r="Q50" s="34"/>
      <c r="R50" s="34"/>
      <c r="S50" s="210"/>
      <c r="T50" s="204"/>
      <c r="U50" s="204"/>
      <c r="V50"/>
      <c r="W50"/>
      <c r="X50"/>
      <c r="Y50" s="172"/>
      <c r="Z50" s="15"/>
      <c r="AA50" s="15"/>
      <c r="AB50" s="15"/>
      <c r="AC50" s="15"/>
      <c r="AD50" s="15"/>
      <c r="AE50" s="15"/>
      <c r="AF50" s="15"/>
      <c r="AG50" s="15"/>
      <c r="AH50" s="15"/>
      <c r="AI50" s="15"/>
    </row>
    <row r="51" spans="1:35" s="16" customFormat="1" ht="13.7" customHeight="1" thickBot="1" x14ac:dyDescent="0.3">
      <c r="A51" s="225"/>
      <c r="B51" s="63" t="s">
        <v>49</v>
      </c>
      <c r="C51" s="63"/>
      <c r="D51" s="22" t="s">
        <v>6</v>
      </c>
      <c r="E51" s="65">
        <v>2020</v>
      </c>
      <c r="F51" s="65">
        <v>2021</v>
      </c>
      <c r="G51" s="23">
        <v>2022</v>
      </c>
      <c r="H51" s="23">
        <v>2023</v>
      </c>
      <c r="I51" s="23">
        <v>2024</v>
      </c>
      <c r="J51" s="23">
        <v>2025</v>
      </c>
      <c r="K51" s="23">
        <v>2026</v>
      </c>
      <c r="L51" s="23">
        <v>2027</v>
      </c>
      <c r="M51" s="23">
        <v>2028</v>
      </c>
      <c r="N51" s="23">
        <v>2029</v>
      </c>
      <c r="O51" s="23">
        <v>2030</v>
      </c>
      <c r="P51" s="23">
        <v>2031</v>
      </c>
      <c r="Q51" s="23">
        <v>2032</v>
      </c>
      <c r="R51" s="23">
        <v>2033</v>
      </c>
      <c r="S51" s="151" t="s">
        <v>7</v>
      </c>
      <c r="T51" s="152"/>
      <c r="U51" s="153"/>
      <c r="V51"/>
      <c r="W51"/>
      <c r="X51"/>
      <c r="Y51" s="172"/>
      <c r="Z51" s="15"/>
      <c r="AA51" s="15"/>
      <c r="AB51" s="15"/>
      <c r="AC51" s="15"/>
      <c r="AD51" s="15"/>
      <c r="AE51" s="15"/>
      <c r="AF51" s="15"/>
      <c r="AG51" s="15"/>
      <c r="AH51" s="15"/>
      <c r="AI51" s="15"/>
    </row>
    <row r="52" spans="1:35" s="16" customFormat="1" ht="13.7" customHeight="1" thickBot="1" x14ac:dyDescent="0.3">
      <c r="A52" s="225"/>
      <c r="B52" s="215" t="s">
        <v>50</v>
      </c>
      <c r="C52" s="72" t="s">
        <v>10</v>
      </c>
      <c r="D52" s="25"/>
      <c r="E52" s="69"/>
      <c r="F52" s="69"/>
      <c r="G52" s="70">
        <v>125000</v>
      </c>
      <c r="H52" s="70">
        <v>150000</v>
      </c>
      <c r="I52" s="70">
        <v>180000</v>
      </c>
      <c r="J52" s="70">
        <v>210000</v>
      </c>
      <c r="K52" s="70">
        <v>235000</v>
      </c>
      <c r="L52" s="70">
        <v>265000</v>
      </c>
      <c r="M52" s="70">
        <v>290000</v>
      </c>
      <c r="N52" s="70">
        <v>320000</v>
      </c>
      <c r="O52" s="70">
        <v>350000</v>
      </c>
      <c r="P52" s="70">
        <v>350000</v>
      </c>
      <c r="Q52" s="70">
        <v>350000</v>
      </c>
      <c r="R52" s="87">
        <v>350000</v>
      </c>
      <c r="S52" s="132" t="s">
        <v>51</v>
      </c>
      <c r="T52" s="133"/>
      <c r="U52" s="134"/>
      <c r="V52"/>
      <c r="W52"/>
      <c r="X52"/>
      <c r="Y52" s="172"/>
      <c r="Z52" s="15"/>
      <c r="AA52" s="15"/>
      <c r="AB52" s="15"/>
      <c r="AC52" s="15"/>
      <c r="AD52" s="15"/>
      <c r="AE52" s="15"/>
      <c r="AF52" s="15"/>
      <c r="AG52" s="15"/>
      <c r="AH52" s="15"/>
      <c r="AI52" s="15"/>
    </row>
    <row r="53" spans="1:35" s="16" customFormat="1" ht="13.7" customHeight="1" thickBot="1" x14ac:dyDescent="0.3">
      <c r="A53" s="225"/>
      <c r="B53" s="180"/>
      <c r="C53" s="29" t="s">
        <v>12</v>
      </c>
      <c r="D53" s="69">
        <v>37406</v>
      </c>
      <c r="E53" s="69">
        <v>40753</v>
      </c>
      <c r="F53" s="69">
        <v>98155</v>
      </c>
      <c r="G53" s="70">
        <v>133301</v>
      </c>
      <c r="H53" s="70">
        <v>138445</v>
      </c>
      <c r="I53" s="70"/>
      <c r="J53" s="70"/>
      <c r="K53" s="70"/>
      <c r="L53" s="70"/>
      <c r="M53" s="70"/>
      <c r="N53" s="70"/>
      <c r="O53" s="70"/>
      <c r="P53" s="70"/>
      <c r="Q53" s="70"/>
      <c r="R53" s="70"/>
      <c r="S53" s="135"/>
      <c r="T53" s="136"/>
      <c r="U53" s="137"/>
      <c r="V53"/>
      <c r="W53"/>
      <c r="X53"/>
      <c r="Y53" s="172"/>
      <c r="Z53" s="15"/>
      <c r="AA53" s="15"/>
      <c r="AB53" s="15"/>
      <c r="AC53" s="15"/>
      <c r="AD53" s="15"/>
      <c r="AE53" s="15"/>
      <c r="AF53" s="15"/>
      <c r="AG53" s="15"/>
      <c r="AH53" s="15"/>
      <c r="AI53" s="15"/>
    </row>
    <row r="54" spans="1:35" s="16" customFormat="1" ht="13.7" customHeight="1" thickBot="1" x14ac:dyDescent="0.3">
      <c r="A54" s="225"/>
      <c r="B54" s="180"/>
      <c r="C54" s="160"/>
      <c r="D54" s="88" t="s">
        <v>13</v>
      </c>
      <c r="E54" s="89"/>
      <c r="F54" s="89"/>
      <c r="G54" s="89"/>
      <c r="H54" s="89"/>
      <c r="I54" s="89"/>
      <c r="J54" s="89"/>
      <c r="K54" s="89"/>
      <c r="L54" s="89"/>
      <c r="M54" s="89"/>
      <c r="N54" s="89"/>
      <c r="O54" s="89"/>
      <c r="P54" s="89"/>
      <c r="Q54" s="89"/>
      <c r="R54" s="90"/>
      <c r="S54" s="135"/>
      <c r="T54" s="136"/>
      <c r="U54" s="137"/>
      <c r="V54"/>
      <c r="W54"/>
      <c r="X54"/>
      <c r="Y54" s="172"/>
      <c r="Z54" s="15"/>
      <c r="AA54" s="15"/>
      <c r="AB54" s="15"/>
      <c r="AC54" s="15"/>
      <c r="AD54" s="15"/>
      <c r="AE54" s="15"/>
      <c r="AF54" s="15"/>
      <c r="AG54" s="15"/>
      <c r="AH54" s="15"/>
      <c r="AI54" s="15"/>
    </row>
    <row r="55" spans="1:35" s="16" customFormat="1" ht="13.7" customHeight="1" thickBot="1" x14ac:dyDescent="0.3">
      <c r="A55" s="226"/>
      <c r="B55" s="216"/>
      <c r="C55" s="161"/>
      <c r="D55" s="91"/>
      <c r="E55" s="92"/>
      <c r="F55" s="92"/>
      <c r="G55" s="92"/>
      <c r="H55" s="92"/>
      <c r="I55" s="92"/>
      <c r="J55" s="92"/>
      <c r="K55" s="92"/>
      <c r="L55" s="92"/>
      <c r="M55" s="92"/>
      <c r="N55" s="92"/>
      <c r="O55" s="92"/>
      <c r="P55" s="92"/>
      <c r="Q55" s="92"/>
      <c r="R55" s="92"/>
      <c r="S55" s="138"/>
      <c r="T55" s="139"/>
      <c r="U55" s="140"/>
      <c r="V55"/>
      <c r="W55"/>
      <c r="X55"/>
      <c r="Y55" s="172"/>
      <c r="Z55" s="15"/>
      <c r="AA55" s="15"/>
      <c r="AB55" s="15"/>
      <c r="AC55" s="15"/>
      <c r="AD55" s="15"/>
      <c r="AE55" s="15"/>
      <c r="AF55" s="15"/>
      <c r="AG55" s="15"/>
      <c r="AH55" s="15"/>
      <c r="AI55" s="15"/>
    </row>
    <row r="56" spans="1:35" s="15" customFormat="1" ht="14.25" customHeight="1" thickBot="1" x14ac:dyDescent="0.3">
      <c r="A56" s="58"/>
      <c r="B56" s="58"/>
      <c r="C56" s="58"/>
      <c r="D56" s="59"/>
      <c r="E56" s="59"/>
      <c r="F56" s="59"/>
      <c r="G56" s="60"/>
      <c r="H56" s="60"/>
      <c r="I56" s="60"/>
      <c r="J56" s="60"/>
      <c r="K56" s="60"/>
      <c r="L56" s="60"/>
      <c r="M56" s="60"/>
      <c r="N56" s="60"/>
      <c r="O56" s="60"/>
      <c r="P56" s="60"/>
      <c r="Q56" s="60"/>
      <c r="R56" s="60"/>
      <c r="S56" s="61"/>
      <c r="T56" s="61"/>
      <c r="U56" s="61"/>
      <c r="V56"/>
      <c r="W56"/>
      <c r="X56"/>
      <c r="Y56" s="14"/>
    </row>
    <row r="57" spans="1:35" s="16" customFormat="1" ht="15" customHeight="1" thickBot="1" x14ac:dyDescent="0.3">
      <c r="A57" s="62" t="s">
        <v>52</v>
      </c>
      <c r="B57" s="93" t="s">
        <v>53</v>
      </c>
      <c r="C57" s="94"/>
      <c r="D57" s="64" t="s">
        <v>6</v>
      </c>
      <c r="E57" s="65">
        <v>2020</v>
      </c>
      <c r="F57" s="65">
        <v>2021</v>
      </c>
      <c r="G57" s="67">
        <v>2022</v>
      </c>
      <c r="H57" s="67">
        <v>2023</v>
      </c>
      <c r="I57" s="67">
        <v>2024</v>
      </c>
      <c r="J57" s="67">
        <v>2025</v>
      </c>
      <c r="K57" s="67">
        <v>2026</v>
      </c>
      <c r="L57" s="67">
        <v>2027</v>
      </c>
      <c r="M57" s="67">
        <v>2028</v>
      </c>
      <c r="N57" s="67">
        <v>2029</v>
      </c>
      <c r="O57" s="67">
        <v>2030</v>
      </c>
      <c r="P57" s="67">
        <v>2031</v>
      </c>
      <c r="Q57" s="67">
        <v>2032</v>
      </c>
      <c r="R57" s="68">
        <v>2033</v>
      </c>
      <c r="S57" s="151" t="s">
        <v>7</v>
      </c>
      <c r="T57" s="152"/>
      <c r="U57" s="153"/>
      <c r="V57"/>
      <c r="W57"/>
      <c r="X57"/>
      <c r="Y57" s="14"/>
      <c r="Z57" s="15"/>
      <c r="AA57" s="15"/>
      <c r="AB57" s="15"/>
      <c r="AC57" s="15"/>
      <c r="AD57" s="15"/>
      <c r="AE57" s="15"/>
      <c r="AF57" s="15"/>
      <c r="AG57" s="15"/>
      <c r="AH57" s="15"/>
      <c r="AI57" s="15"/>
    </row>
    <row r="58" spans="1:35" s="16" customFormat="1" ht="13.7" customHeight="1" thickBot="1" x14ac:dyDescent="0.3">
      <c r="A58" s="181" t="s">
        <v>54</v>
      </c>
      <c r="B58" s="179" t="s">
        <v>55</v>
      </c>
      <c r="C58" s="24" t="s">
        <v>10</v>
      </c>
      <c r="D58" s="53"/>
      <c r="E58" s="53"/>
      <c r="F58" s="53"/>
      <c r="G58" s="95">
        <v>2000000</v>
      </c>
      <c r="H58" s="95">
        <v>2200000</v>
      </c>
      <c r="I58" s="95">
        <f>2700000</f>
        <v>2700000</v>
      </c>
      <c r="J58" s="95">
        <f>I58</f>
        <v>2700000</v>
      </c>
      <c r="K58" s="95">
        <f t="shared" ref="K58:R58" si="5">J58</f>
        <v>2700000</v>
      </c>
      <c r="L58" s="95">
        <f t="shared" si="5"/>
        <v>2700000</v>
      </c>
      <c r="M58" s="95">
        <f t="shared" si="5"/>
        <v>2700000</v>
      </c>
      <c r="N58" s="95">
        <f t="shared" si="5"/>
        <v>2700000</v>
      </c>
      <c r="O58" s="95">
        <f t="shared" si="5"/>
        <v>2700000</v>
      </c>
      <c r="P58" s="95">
        <f t="shared" si="5"/>
        <v>2700000</v>
      </c>
      <c r="Q58" s="95">
        <f t="shared" si="5"/>
        <v>2700000</v>
      </c>
      <c r="R58" s="95">
        <f t="shared" si="5"/>
        <v>2700000</v>
      </c>
      <c r="S58" s="214" t="s">
        <v>56</v>
      </c>
      <c r="T58" s="133"/>
      <c r="U58" s="133"/>
      <c r="V58"/>
      <c r="W58"/>
      <c r="X58"/>
      <c r="Y58" s="27"/>
      <c r="Z58" s="15"/>
      <c r="AA58" s="15"/>
      <c r="AB58" s="15"/>
      <c r="AC58" s="15"/>
      <c r="AD58" s="15"/>
      <c r="AE58" s="15"/>
      <c r="AF58" s="15"/>
      <c r="AG58" s="15"/>
      <c r="AH58" s="15"/>
      <c r="AI58" s="15"/>
    </row>
    <row r="59" spans="1:35" s="16" customFormat="1" ht="13.7" customHeight="1" thickBot="1" x14ac:dyDescent="0.3">
      <c r="A59" s="164"/>
      <c r="B59" s="180"/>
      <c r="C59" s="29" t="s">
        <v>12</v>
      </c>
      <c r="D59" s="95">
        <v>0</v>
      </c>
      <c r="E59" s="96">
        <v>996313.41</v>
      </c>
      <c r="F59" s="96">
        <v>1384435.1600000001</v>
      </c>
      <c r="G59" s="97">
        <v>2058691.7200000002</v>
      </c>
      <c r="H59" s="70">
        <v>2400000</v>
      </c>
      <c r="I59" s="95"/>
      <c r="J59" s="95"/>
      <c r="K59" s="95"/>
      <c r="L59" s="95"/>
      <c r="M59" s="95"/>
      <c r="N59" s="95"/>
      <c r="O59" s="95"/>
      <c r="P59" s="95"/>
      <c r="Q59" s="95"/>
      <c r="R59" s="95"/>
      <c r="S59" s="212"/>
      <c r="T59" s="136"/>
      <c r="U59" s="136"/>
      <c r="V59"/>
      <c r="W59"/>
      <c r="X59"/>
      <c r="Y59" s="27">
        <f>718203+1726051</f>
        <v>2444254</v>
      </c>
      <c r="Z59" s="15"/>
      <c r="AA59" s="15"/>
      <c r="AB59" s="15"/>
      <c r="AC59" s="15"/>
      <c r="AD59" s="15"/>
      <c r="AE59" s="15"/>
      <c r="AF59" s="15"/>
      <c r="AG59" s="15"/>
      <c r="AH59" s="15"/>
      <c r="AI59" s="15"/>
    </row>
    <row r="60" spans="1:35" s="16" customFormat="1" ht="13.7" customHeight="1" thickBot="1" x14ac:dyDescent="0.3">
      <c r="A60" s="164"/>
      <c r="B60" s="180"/>
      <c r="C60" s="160"/>
      <c r="D60" s="98" t="s">
        <v>13</v>
      </c>
      <c r="E60" s="99"/>
      <c r="F60" s="99"/>
      <c r="G60" s="99"/>
      <c r="H60" s="99"/>
      <c r="I60" s="99"/>
      <c r="J60" s="99"/>
      <c r="K60" s="99"/>
      <c r="L60" s="99"/>
      <c r="M60" s="99"/>
      <c r="N60" s="99"/>
      <c r="O60" s="99"/>
      <c r="P60" s="99"/>
      <c r="Q60" s="99"/>
      <c r="R60" s="99"/>
      <c r="S60" s="212"/>
      <c r="T60" s="136"/>
      <c r="U60" s="136"/>
      <c r="V60"/>
      <c r="W60"/>
      <c r="X60"/>
      <c r="Y60" s="27"/>
      <c r="Z60" s="15"/>
      <c r="AA60" s="15"/>
      <c r="AB60" s="15"/>
      <c r="AC60" s="15"/>
      <c r="AD60" s="15"/>
      <c r="AE60" s="15"/>
      <c r="AF60" s="15"/>
      <c r="AG60" s="15"/>
      <c r="AH60" s="15"/>
      <c r="AI60" s="15"/>
    </row>
    <row r="61" spans="1:35" s="16" customFormat="1" ht="13.7" customHeight="1" thickBot="1" x14ac:dyDescent="0.3">
      <c r="A61" s="164"/>
      <c r="B61" s="211"/>
      <c r="C61" s="161"/>
      <c r="D61" s="32" t="s">
        <v>57</v>
      </c>
      <c r="E61" s="33"/>
      <c r="F61" s="33"/>
      <c r="G61" s="34"/>
      <c r="H61" s="34"/>
      <c r="I61" s="34"/>
      <c r="J61" s="34"/>
      <c r="K61" s="34"/>
      <c r="L61" s="34"/>
      <c r="M61" s="34"/>
      <c r="N61" s="34"/>
      <c r="O61" s="34"/>
      <c r="P61" s="34"/>
      <c r="Q61" s="34"/>
      <c r="R61" s="34"/>
      <c r="S61" s="213"/>
      <c r="T61" s="139"/>
      <c r="U61" s="139"/>
      <c r="V61"/>
      <c r="W61"/>
      <c r="X61"/>
      <c r="Y61" s="27"/>
      <c r="Z61" s="15"/>
      <c r="AA61" s="15"/>
      <c r="AB61" s="15"/>
      <c r="AC61" s="15"/>
      <c r="AD61" s="15"/>
      <c r="AE61" s="15"/>
      <c r="AF61" s="15"/>
      <c r="AG61" s="15"/>
      <c r="AH61" s="15"/>
      <c r="AI61" s="15"/>
    </row>
    <row r="62" spans="1:35" s="16" customFormat="1" ht="15" customHeight="1" thickBot="1" x14ac:dyDescent="0.3">
      <c r="A62" s="164"/>
      <c r="B62" s="20" t="s">
        <v>58</v>
      </c>
      <c r="C62" s="20"/>
      <c r="D62" s="64" t="s">
        <v>6</v>
      </c>
      <c r="E62" s="65">
        <v>2020</v>
      </c>
      <c r="F62" s="65">
        <v>2021</v>
      </c>
      <c r="G62" s="23">
        <v>2022</v>
      </c>
      <c r="H62" s="23">
        <v>2023</v>
      </c>
      <c r="I62" s="23">
        <v>2024</v>
      </c>
      <c r="J62" s="23">
        <v>2025</v>
      </c>
      <c r="K62" s="23">
        <v>2026</v>
      </c>
      <c r="L62" s="23">
        <v>2027</v>
      </c>
      <c r="M62" s="23">
        <v>2028</v>
      </c>
      <c r="N62" s="23">
        <v>2029</v>
      </c>
      <c r="O62" s="23">
        <v>2030</v>
      </c>
      <c r="P62" s="23">
        <v>2031</v>
      </c>
      <c r="Q62" s="23">
        <v>2032</v>
      </c>
      <c r="R62" s="23">
        <v>2033</v>
      </c>
      <c r="S62" s="151" t="s">
        <v>7</v>
      </c>
      <c r="T62" s="152"/>
      <c r="U62" s="153"/>
      <c r="V62"/>
      <c r="W62"/>
      <c r="X62"/>
      <c r="Y62" s="27"/>
      <c r="Z62" s="15"/>
      <c r="AA62" s="15"/>
      <c r="AB62" s="15"/>
      <c r="AC62" s="15"/>
      <c r="AD62" s="15"/>
      <c r="AE62" s="15"/>
      <c r="AF62" s="15"/>
      <c r="AG62" s="15"/>
      <c r="AH62" s="15"/>
      <c r="AI62" s="15"/>
    </row>
    <row r="63" spans="1:35" s="16" customFormat="1" ht="13.7" customHeight="1" thickBot="1" x14ac:dyDescent="0.3">
      <c r="A63" s="164"/>
      <c r="B63" s="205" t="s">
        <v>59</v>
      </c>
      <c r="C63" s="100" t="s">
        <v>10</v>
      </c>
      <c r="D63" s="25"/>
      <c r="E63" s="25"/>
      <c r="F63" s="25"/>
      <c r="G63" s="70">
        <v>160000000</v>
      </c>
      <c r="H63" s="101">
        <v>180000000</v>
      </c>
      <c r="I63" s="101">
        <v>180000000</v>
      </c>
      <c r="J63" s="101">
        <v>180000000</v>
      </c>
      <c r="K63" s="101">
        <v>180000000</v>
      </c>
      <c r="L63" s="101">
        <v>180000000</v>
      </c>
      <c r="M63" s="101">
        <v>180000000</v>
      </c>
      <c r="N63" s="101">
        <v>180000000</v>
      </c>
      <c r="O63" s="101">
        <v>180000000</v>
      </c>
      <c r="P63" s="101">
        <v>180000000</v>
      </c>
      <c r="Q63" s="101">
        <v>180000000</v>
      </c>
      <c r="R63" s="101">
        <v>180000000</v>
      </c>
      <c r="S63" s="208" t="s">
        <v>60</v>
      </c>
      <c r="T63" s="202"/>
      <c r="U63" s="202"/>
      <c r="V63"/>
      <c r="W63"/>
      <c r="X63"/>
      <c r="Y63" s="14"/>
      <c r="Z63" s="15"/>
      <c r="AA63" s="15"/>
      <c r="AB63" s="15"/>
      <c r="AC63" s="15"/>
      <c r="AD63" s="15"/>
      <c r="AE63" s="15"/>
      <c r="AF63" s="15"/>
      <c r="AG63" s="15"/>
      <c r="AH63" s="15"/>
      <c r="AI63" s="15"/>
    </row>
    <row r="64" spans="1:35" s="16" customFormat="1" ht="13.7" customHeight="1" thickBot="1" x14ac:dyDescent="0.3">
      <c r="A64" s="164"/>
      <c r="B64" s="206"/>
      <c r="C64" s="24" t="s">
        <v>12</v>
      </c>
      <c r="D64" s="69">
        <v>11116025</v>
      </c>
      <c r="E64" s="69">
        <v>60616025</v>
      </c>
      <c r="F64" s="70">
        <v>74500000</v>
      </c>
      <c r="G64" s="70">
        <v>142411925</v>
      </c>
      <c r="H64" s="101">
        <v>165409869</v>
      </c>
      <c r="I64" s="41"/>
      <c r="J64" s="41"/>
      <c r="K64" s="41"/>
      <c r="L64" s="41"/>
      <c r="M64" s="41"/>
      <c r="N64" s="41"/>
      <c r="O64" s="41"/>
      <c r="P64" s="41"/>
      <c r="Q64" s="41"/>
      <c r="R64" s="41"/>
      <c r="S64" s="209"/>
      <c r="T64" s="203"/>
      <c r="U64" s="203"/>
      <c r="V64"/>
      <c r="W64"/>
      <c r="X64"/>
      <c r="Y64" s="27"/>
      <c r="Z64" s="15"/>
      <c r="AA64" s="15"/>
      <c r="AB64" s="15"/>
      <c r="AC64" s="15"/>
      <c r="AD64" s="15"/>
      <c r="AE64" s="15"/>
      <c r="AF64" s="15"/>
      <c r="AG64" s="15"/>
      <c r="AH64" s="15"/>
      <c r="AI64" s="15"/>
    </row>
    <row r="65" spans="1:35" s="16" customFormat="1" ht="13.7" customHeight="1" thickBot="1" x14ac:dyDescent="0.3">
      <c r="A65" s="164"/>
      <c r="B65" s="206"/>
      <c r="C65" s="160"/>
      <c r="D65" s="88" t="s">
        <v>13</v>
      </c>
      <c r="E65" s="89"/>
      <c r="F65" s="89"/>
      <c r="G65" s="89"/>
      <c r="H65" s="89"/>
      <c r="I65" s="89"/>
      <c r="J65" s="89"/>
      <c r="K65" s="89"/>
      <c r="L65" s="89"/>
      <c r="M65" s="89"/>
      <c r="N65" s="89"/>
      <c r="O65" s="89"/>
      <c r="P65" s="89"/>
      <c r="Q65" s="89"/>
      <c r="R65" s="89"/>
      <c r="S65" s="209"/>
      <c r="T65" s="203"/>
      <c r="U65" s="203"/>
      <c r="V65"/>
      <c r="W65"/>
      <c r="X65"/>
      <c r="Y65" s="27"/>
      <c r="Z65" s="15"/>
      <c r="AA65" s="15"/>
      <c r="AB65" s="15"/>
      <c r="AC65" s="15"/>
      <c r="AD65" s="15"/>
      <c r="AE65" s="15"/>
      <c r="AF65" s="15"/>
      <c r="AG65" s="15"/>
      <c r="AH65" s="15"/>
      <c r="AI65" s="15"/>
    </row>
    <row r="66" spans="1:35" s="16" customFormat="1" ht="13.7" customHeight="1" thickBot="1" x14ac:dyDescent="0.3">
      <c r="A66" s="164"/>
      <c r="B66" s="207"/>
      <c r="C66" s="161"/>
      <c r="D66" s="32"/>
      <c r="E66" s="33"/>
      <c r="F66" s="33"/>
      <c r="G66" s="34"/>
      <c r="H66" s="34"/>
      <c r="I66" s="34"/>
      <c r="J66" s="34"/>
      <c r="K66" s="34"/>
      <c r="L66" s="34"/>
      <c r="M66" s="34"/>
      <c r="N66" s="34"/>
      <c r="O66" s="34"/>
      <c r="P66" s="34"/>
      <c r="Q66" s="34"/>
      <c r="R66" s="34"/>
      <c r="S66" s="210"/>
      <c r="T66" s="204"/>
      <c r="U66" s="204"/>
      <c r="V66"/>
      <c r="W66"/>
      <c r="X66"/>
      <c r="Y66" s="27"/>
      <c r="Z66" s="15"/>
      <c r="AA66" s="15"/>
      <c r="AB66" s="15"/>
      <c r="AC66" s="15"/>
      <c r="AD66" s="15"/>
      <c r="AE66" s="15"/>
      <c r="AF66" s="15"/>
      <c r="AG66" s="15"/>
      <c r="AH66" s="15"/>
      <c r="AI66" s="15"/>
    </row>
    <row r="67" spans="1:35" s="16" customFormat="1" ht="13.7" customHeight="1" thickBot="1" x14ac:dyDescent="0.3">
      <c r="A67" s="164"/>
      <c r="B67" s="20" t="s">
        <v>61</v>
      </c>
      <c r="C67" s="20"/>
      <c r="D67" s="64" t="s">
        <v>6</v>
      </c>
      <c r="E67" s="65">
        <v>2020</v>
      </c>
      <c r="F67" s="65">
        <v>2021</v>
      </c>
      <c r="G67" s="23">
        <v>2022</v>
      </c>
      <c r="H67" s="23">
        <v>2023</v>
      </c>
      <c r="I67" s="23">
        <v>2024</v>
      </c>
      <c r="J67" s="23">
        <v>2025</v>
      </c>
      <c r="K67" s="23">
        <v>2026</v>
      </c>
      <c r="L67" s="23">
        <v>2027</v>
      </c>
      <c r="M67" s="23">
        <v>2028</v>
      </c>
      <c r="N67" s="23">
        <v>2029</v>
      </c>
      <c r="O67" s="23">
        <v>2030</v>
      </c>
      <c r="P67" s="23">
        <v>2031</v>
      </c>
      <c r="Q67" s="23">
        <v>2032</v>
      </c>
      <c r="R67" s="23">
        <v>2033</v>
      </c>
      <c r="S67" s="151" t="s">
        <v>7</v>
      </c>
      <c r="T67" s="152"/>
      <c r="U67" s="153"/>
      <c r="V67"/>
      <c r="W67"/>
      <c r="X67"/>
      <c r="Y67" s="27"/>
      <c r="Z67" s="15"/>
      <c r="AA67" s="15"/>
      <c r="AB67" s="15"/>
      <c r="AC67" s="15"/>
      <c r="AD67" s="15"/>
      <c r="AE67" s="15"/>
      <c r="AF67" s="15"/>
      <c r="AG67" s="15"/>
      <c r="AH67" s="15"/>
      <c r="AI67" s="15"/>
    </row>
    <row r="68" spans="1:35" s="16" customFormat="1" ht="13.7" customHeight="1" thickBot="1" x14ac:dyDescent="0.3">
      <c r="A68" s="164"/>
      <c r="B68" s="183" t="s">
        <v>62</v>
      </c>
      <c r="C68" s="100" t="s">
        <v>10</v>
      </c>
      <c r="D68" s="25"/>
      <c r="E68" s="25"/>
      <c r="F68" s="25"/>
      <c r="G68" s="41">
        <v>20</v>
      </c>
      <c r="H68" s="41">
        <v>27</v>
      </c>
      <c r="I68" s="41">
        <v>29</v>
      </c>
      <c r="J68" s="41">
        <v>29</v>
      </c>
      <c r="K68" s="41">
        <v>29</v>
      </c>
      <c r="L68" s="41">
        <v>29</v>
      </c>
      <c r="M68" s="41">
        <v>29</v>
      </c>
      <c r="N68" s="41">
        <v>29</v>
      </c>
      <c r="O68" s="41">
        <v>29</v>
      </c>
      <c r="P68" s="41">
        <v>29</v>
      </c>
      <c r="Q68" s="41">
        <v>29</v>
      </c>
      <c r="R68" s="41">
        <v>29</v>
      </c>
      <c r="S68" s="186" t="s">
        <v>63</v>
      </c>
      <c r="T68" s="202"/>
      <c r="U68" s="191"/>
      <c r="V68"/>
      <c r="W68"/>
      <c r="X68"/>
      <c r="Y68" s="27"/>
      <c r="Z68" s="15"/>
      <c r="AA68" s="15"/>
      <c r="AB68" s="15"/>
      <c r="AC68" s="15"/>
      <c r="AD68" s="15"/>
      <c r="AE68" s="15"/>
      <c r="AF68" s="15"/>
      <c r="AG68" s="15"/>
      <c r="AH68" s="15"/>
      <c r="AI68" s="15"/>
    </row>
    <row r="69" spans="1:35" s="16" customFormat="1" ht="13.7" customHeight="1" thickBot="1" x14ac:dyDescent="0.3">
      <c r="A69" s="164"/>
      <c r="B69" s="184"/>
      <c r="C69" s="24" t="s">
        <v>12</v>
      </c>
      <c r="D69" s="69">
        <v>0</v>
      </c>
      <c r="E69" s="69">
        <v>13</v>
      </c>
      <c r="F69" s="70">
        <v>17</v>
      </c>
      <c r="G69" s="41">
        <v>22</v>
      </c>
      <c r="H69" s="41">
        <v>30</v>
      </c>
      <c r="I69" s="41"/>
      <c r="J69" s="41"/>
      <c r="K69" s="41"/>
      <c r="L69" s="41"/>
      <c r="M69" s="41"/>
      <c r="N69" s="41"/>
      <c r="O69" s="41"/>
      <c r="P69" s="41"/>
      <c r="Q69" s="41"/>
      <c r="R69" s="41"/>
      <c r="S69" s="187"/>
      <c r="T69" s="203"/>
      <c r="U69" s="192"/>
      <c r="V69"/>
      <c r="W69"/>
      <c r="X69"/>
      <c r="Y69" s="27"/>
      <c r="Z69" s="15"/>
      <c r="AA69" s="15"/>
      <c r="AB69" s="15"/>
      <c r="AC69" s="15"/>
      <c r="AD69" s="15"/>
      <c r="AE69" s="15"/>
      <c r="AF69" s="15"/>
      <c r="AG69" s="15"/>
      <c r="AH69" s="15"/>
      <c r="AI69" s="15"/>
    </row>
    <row r="70" spans="1:35" s="16" customFormat="1" ht="13.7" customHeight="1" thickBot="1" x14ac:dyDescent="0.3">
      <c r="A70" s="164"/>
      <c r="B70" s="184"/>
      <c r="C70" s="189"/>
      <c r="D70" s="88" t="s">
        <v>13</v>
      </c>
      <c r="E70" s="89"/>
      <c r="F70" s="89"/>
      <c r="G70" s="89"/>
      <c r="H70" s="89"/>
      <c r="I70" s="89"/>
      <c r="J70" s="89"/>
      <c r="K70" s="89"/>
      <c r="L70" s="89"/>
      <c r="M70" s="89"/>
      <c r="N70" s="89"/>
      <c r="O70" s="89"/>
      <c r="P70" s="89"/>
      <c r="Q70" s="89"/>
      <c r="R70" s="89"/>
      <c r="S70" s="187"/>
      <c r="T70" s="203"/>
      <c r="U70" s="192"/>
      <c r="V70"/>
      <c r="W70"/>
      <c r="X70"/>
      <c r="Y70" s="27"/>
      <c r="Z70" s="15"/>
      <c r="AA70" s="15"/>
      <c r="AB70" s="15"/>
      <c r="AC70" s="15"/>
      <c r="AD70" s="15"/>
      <c r="AE70" s="15"/>
      <c r="AF70" s="15"/>
      <c r="AG70" s="15"/>
      <c r="AH70" s="15"/>
      <c r="AI70" s="15"/>
    </row>
    <row r="71" spans="1:35" s="16" customFormat="1" ht="13.7" customHeight="1" thickBot="1" x14ac:dyDescent="0.3">
      <c r="A71" s="164"/>
      <c r="B71" s="185"/>
      <c r="C71" s="190"/>
      <c r="D71" s="91" t="s">
        <v>57</v>
      </c>
      <c r="E71" s="102"/>
      <c r="F71" s="102"/>
      <c r="G71" s="92"/>
      <c r="H71" s="92"/>
      <c r="I71" s="92"/>
      <c r="J71" s="92"/>
      <c r="K71" s="92"/>
      <c r="L71" s="92"/>
      <c r="M71" s="92"/>
      <c r="N71" s="92"/>
      <c r="O71" s="92"/>
      <c r="P71" s="92"/>
      <c r="Q71" s="92"/>
      <c r="R71" s="92"/>
      <c r="S71" s="188"/>
      <c r="T71" s="204"/>
      <c r="U71" s="193"/>
      <c r="V71"/>
      <c r="W71"/>
      <c r="X71"/>
      <c r="Y71" s="27"/>
      <c r="Z71" s="15"/>
      <c r="AA71" s="15"/>
      <c r="AB71" s="15"/>
      <c r="AC71" s="15"/>
      <c r="AD71" s="15"/>
      <c r="AE71" s="15"/>
      <c r="AF71" s="15"/>
      <c r="AG71" s="15"/>
      <c r="AH71" s="15"/>
      <c r="AI71" s="15"/>
    </row>
    <row r="72" spans="1:35" s="16" customFormat="1" ht="13.7" customHeight="1" thickBot="1" x14ac:dyDescent="0.3">
      <c r="A72" s="164"/>
      <c r="B72" s="20" t="s">
        <v>64</v>
      </c>
      <c r="C72" s="20"/>
      <c r="D72" s="64" t="s">
        <v>6</v>
      </c>
      <c r="E72" s="65">
        <v>2020</v>
      </c>
      <c r="F72" s="65">
        <v>2021</v>
      </c>
      <c r="G72" s="23">
        <v>2022</v>
      </c>
      <c r="H72" s="23">
        <v>2023</v>
      </c>
      <c r="I72" s="23">
        <v>2024</v>
      </c>
      <c r="J72" s="23">
        <v>2025</v>
      </c>
      <c r="K72" s="23">
        <v>2026</v>
      </c>
      <c r="L72" s="23">
        <v>2027</v>
      </c>
      <c r="M72" s="23">
        <v>2028</v>
      </c>
      <c r="N72" s="23">
        <v>2029</v>
      </c>
      <c r="O72" s="23">
        <v>2030</v>
      </c>
      <c r="P72" s="23">
        <v>2031</v>
      </c>
      <c r="Q72" s="23">
        <v>2032</v>
      </c>
      <c r="R72" s="23">
        <v>2033</v>
      </c>
      <c r="S72" s="151" t="s">
        <v>7</v>
      </c>
      <c r="T72" s="152"/>
      <c r="U72" s="153"/>
      <c r="V72"/>
      <c r="W72"/>
      <c r="X72"/>
      <c r="Y72" s="27"/>
      <c r="Z72" s="15"/>
      <c r="AA72" s="15"/>
      <c r="AB72" s="15"/>
      <c r="AC72" s="15"/>
      <c r="AD72" s="15"/>
      <c r="AE72" s="15"/>
      <c r="AF72" s="15"/>
      <c r="AG72" s="15"/>
      <c r="AH72" s="15"/>
      <c r="AI72" s="15"/>
    </row>
    <row r="73" spans="1:35" s="16" customFormat="1" ht="13.7" customHeight="1" thickBot="1" x14ac:dyDescent="0.3">
      <c r="A73" s="164"/>
      <c r="B73" s="183" t="s">
        <v>65</v>
      </c>
      <c r="C73" s="100" t="s">
        <v>10</v>
      </c>
      <c r="D73" s="25"/>
      <c r="E73" s="25"/>
      <c r="F73" s="25"/>
      <c r="G73" s="41">
        <v>16</v>
      </c>
      <c r="H73" s="41">
        <v>18</v>
      </c>
      <c r="I73" s="41">
        <v>19</v>
      </c>
      <c r="J73" s="41">
        <v>19</v>
      </c>
      <c r="K73" s="41">
        <v>19</v>
      </c>
      <c r="L73" s="41">
        <v>19</v>
      </c>
      <c r="M73" s="41">
        <v>19</v>
      </c>
      <c r="N73" s="41">
        <v>19</v>
      </c>
      <c r="O73" s="41">
        <v>19</v>
      </c>
      <c r="P73" s="41">
        <v>19</v>
      </c>
      <c r="Q73" s="41">
        <v>19</v>
      </c>
      <c r="R73" s="41">
        <v>19</v>
      </c>
      <c r="S73" s="132" t="s">
        <v>66</v>
      </c>
      <c r="T73" s="133"/>
      <c r="U73" s="134"/>
      <c r="V73"/>
      <c r="W73"/>
      <c r="X73"/>
      <c r="Y73" s="14"/>
      <c r="Z73" s="15"/>
      <c r="AA73" s="15"/>
      <c r="AB73" s="15"/>
      <c r="AC73" s="15"/>
      <c r="AD73" s="15"/>
      <c r="AE73" s="15"/>
      <c r="AF73" s="15"/>
      <c r="AG73" s="15"/>
      <c r="AH73" s="15"/>
      <c r="AI73" s="15"/>
    </row>
    <row r="74" spans="1:35" s="16" customFormat="1" ht="13.7" customHeight="1" thickBot="1" x14ac:dyDescent="0.3">
      <c r="A74" s="164"/>
      <c r="B74" s="184"/>
      <c r="C74" s="24" t="s">
        <v>12</v>
      </c>
      <c r="D74" s="69">
        <v>0</v>
      </c>
      <c r="E74" s="69">
        <v>12</v>
      </c>
      <c r="F74" s="69">
        <v>14</v>
      </c>
      <c r="G74" s="41">
        <v>14</v>
      </c>
      <c r="H74" s="41">
        <v>15</v>
      </c>
      <c r="I74" s="41"/>
      <c r="J74" s="41"/>
      <c r="K74" s="41"/>
      <c r="L74" s="41"/>
      <c r="M74" s="41"/>
      <c r="N74" s="41"/>
      <c r="O74" s="41"/>
      <c r="P74" s="41"/>
      <c r="Q74" s="41"/>
      <c r="R74" s="41"/>
      <c r="S74" s="135"/>
      <c r="T74" s="136"/>
      <c r="U74" s="137"/>
      <c r="V74"/>
      <c r="W74"/>
      <c r="X74"/>
      <c r="Y74" s="172"/>
      <c r="Z74" s="15"/>
      <c r="AA74" s="15"/>
      <c r="AB74" s="15"/>
      <c r="AC74" s="15"/>
      <c r="AD74" s="15"/>
      <c r="AE74" s="15"/>
      <c r="AF74" s="15"/>
      <c r="AG74" s="15"/>
      <c r="AH74" s="15"/>
      <c r="AI74" s="15"/>
    </row>
    <row r="75" spans="1:35" s="16" customFormat="1" ht="13.7" customHeight="1" thickBot="1" x14ac:dyDescent="0.3">
      <c r="A75" s="164"/>
      <c r="B75" s="184"/>
      <c r="C75" s="189"/>
      <c r="D75" s="51" t="s">
        <v>13</v>
      </c>
      <c r="E75" s="52"/>
      <c r="F75" s="52"/>
      <c r="G75" s="52"/>
      <c r="H75" s="52"/>
      <c r="I75" s="52"/>
      <c r="J75" s="52"/>
      <c r="K75" s="52"/>
      <c r="L75" s="52"/>
      <c r="M75" s="52"/>
      <c r="N75" s="52"/>
      <c r="O75" s="52"/>
      <c r="P75" s="52"/>
      <c r="Q75" s="52"/>
      <c r="R75" s="52"/>
      <c r="S75" s="135"/>
      <c r="T75" s="136"/>
      <c r="U75" s="137"/>
      <c r="V75"/>
      <c r="W75"/>
      <c r="X75"/>
      <c r="Y75" s="172"/>
      <c r="Z75" s="15"/>
      <c r="AA75" s="15"/>
      <c r="AB75" s="15"/>
      <c r="AC75" s="15"/>
      <c r="AD75" s="15"/>
      <c r="AE75" s="15"/>
      <c r="AF75" s="15"/>
      <c r="AG75" s="15"/>
      <c r="AH75" s="15"/>
      <c r="AI75" s="15"/>
    </row>
    <row r="76" spans="1:35" s="16" customFormat="1" ht="13.7" customHeight="1" thickBot="1" x14ac:dyDescent="0.3">
      <c r="A76" s="164"/>
      <c r="B76" s="185"/>
      <c r="C76" s="190"/>
      <c r="D76" s="32" t="s">
        <v>57</v>
      </c>
      <c r="E76" s="33"/>
      <c r="F76" s="33"/>
      <c r="G76" s="34"/>
      <c r="H76" s="34"/>
      <c r="I76" s="34"/>
      <c r="J76" s="34"/>
      <c r="K76" s="34"/>
      <c r="L76" s="34"/>
      <c r="M76" s="34"/>
      <c r="N76" s="34"/>
      <c r="O76" s="34"/>
      <c r="P76" s="34"/>
      <c r="Q76" s="34"/>
      <c r="R76" s="34"/>
      <c r="S76" s="138"/>
      <c r="T76" s="139"/>
      <c r="U76" s="140"/>
      <c r="V76"/>
      <c r="W76"/>
      <c r="X76"/>
      <c r="Y76" s="172"/>
      <c r="Z76" s="15"/>
      <c r="AA76" s="15"/>
      <c r="AB76" s="15"/>
      <c r="AC76" s="15"/>
      <c r="AD76" s="15"/>
      <c r="AE76" s="15"/>
      <c r="AF76" s="15"/>
      <c r="AG76" s="15"/>
      <c r="AH76" s="15"/>
      <c r="AI76" s="15"/>
    </row>
    <row r="77" spans="1:35" s="16" customFormat="1" ht="13.7" customHeight="1" thickBot="1" x14ac:dyDescent="0.3">
      <c r="A77" s="164"/>
      <c r="B77" s="20" t="s">
        <v>67</v>
      </c>
      <c r="C77" s="20"/>
      <c r="D77" s="64" t="s">
        <v>6</v>
      </c>
      <c r="E77" s="65">
        <v>2020</v>
      </c>
      <c r="F77" s="65">
        <v>2021</v>
      </c>
      <c r="G77" s="23">
        <v>2022</v>
      </c>
      <c r="H77" s="23">
        <v>2023</v>
      </c>
      <c r="I77" s="23">
        <v>2024</v>
      </c>
      <c r="J77" s="23">
        <v>2025</v>
      </c>
      <c r="K77" s="23">
        <v>2026</v>
      </c>
      <c r="L77" s="23">
        <v>2027</v>
      </c>
      <c r="M77" s="23">
        <v>2028</v>
      </c>
      <c r="N77" s="23">
        <v>2029</v>
      </c>
      <c r="O77" s="23">
        <v>2030</v>
      </c>
      <c r="P77" s="23">
        <v>2031</v>
      </c>
      <c r="Q77" s="23">
        <v>2032</v>
      </c>
      <c r="R77" s="23">
        <v>2033</v>
      </c>
      <c r="S77" s="132" t="s">
        <v>68</v>
      </c>
      <c r="T77" s="194"/>
      <c r="U77" s="195"/>
      <c r="V77"/>
      <c r="W77"/>
      <c r="X77"/>
      <c r="Y77" s="172" t="s">
        <v>69</v>
      </c>
      <c r="Z77" s="15"/>
      <c r="AA77" s="15"/>
      <c r="AB77" s="15"/>
      <c r="AC77" s="15"/>
      <c r="AD77" s="15"/>
      <c r="AE77" s="15"/>
      <c r="AF77" s="15"/>
      <c r="AG77" s="15"/>
      <c r="AH77" s="15"/>
      <c r="AI77" s="15"/>
    </row>
    <row r="78" spans="1:35" s="15" customFormat="1" ht="12.75" customHeight="1" thickBot="1" x14ac:dyDescent="0.3">
      <c r="A78" s="164"/>
      <c r="B78" s="183" t="s">
        <v>70</v>
      </c>
      <c r="C78" s="100" t="s">
        <v>10</v>
      </c>
      <c r="D78" s="25"/>
      <c r="E78" s="25"/>
      <c r="F78" s="25"/>
      <c r="G78" s="41">
        <v>9</v>
      </c>
      <c r="H78" s="41">
        <v>11</v>
      </c>
      <c r="I78" s="41">
        <v>17</v>
      </c>
      <c r="J78" s="41"/>
      <c r="K78" s="41"/>
      <c r="L78" s="41"/>
      <c r="M78" s="41"/>
      <c r="N78" s="41"/>
      <c r="O78" s="41"/>
      <c r="P78" s="41"/>
      <c r="Q78" s="41"/>
      <c r="R78" s="41"/>
      <c r="S78" s="196"/>
      <c r="T78" s="197"/>
      <c r="U78" s="198"/>
      <c r="V78"/>
      <c r="W78"/>
      <c r="X78"/>
      <c r="Y78" s="14"/>
    </row>
    <row r="79" spans="1:35" s="15" customFormat="1" ht="14.25" customHeight="1" thickBot="1" x14ac:dyDescent="0.3">
      <c r="A79" s="164"/>
      <c r="B79" s="184"/>
      <c r="C79" s="24" t="s">
        <v>12</v>
      </c>
      <c r="D79" s="69">
        <v>0</v>
      </c>
      <c r="E79" s="69">
        <v>7</v>
      </c>
      <c r="F79" s="69">
        <f>E79+3</f>
        <v>10</v>
      </c>
      <c r="G79" s="41">
        <v>11</v>
      </c>
      <c r="H79" s="41">
        <v>14</v>
      </c>
      <c r="I79" s="41"/>
      <c r="J79" s="41"/>
      <c r="K79" s="41"/>
      <c r="L79" s="41"/>
      <c r="M79" s="41"/>
      <c r="N79" s="41"/>
      <c r="O79" s="41"/>
      <c r="P79" s="41"/>
      <c r="Q79" s="41"/>
      <c r="R79" s="41"/>
      <c r="S79" s="196"/>
      <c r="T79" s="197"/>
      <c r="U79" s="198"/>
      <c r="V79"/>
      <c r="W79"/>
      <c r="X79"/>
      <c r="Y79" s="14"/>
    </row>
    <row r="80" spans="1:35" s="15" customFormat="1" ht="14.25" customHeight="1" thickBot="1" x14ac:dyDescent="0.3">
      <c r="A80" s="164"/>
      <c r="B80" s="184"/>
      <c r="C80" s="189"/>
      <c r="D80" s="51" t="s">
        <v>13</v>
      </c>
      <c r="E80" s="52"/>
      <c r="F80" s="52"/>
      <c r="G80" s="52"/>
      <c r="H80" s="52"/>
      <c r="I80" s="52"/>
      <c r="J80" s="52"/>
      <c r="K80" s="52"/>
      <c r="L80" s="52"/>
      <c r="M80" s="52"/>
      <c r="N80" s="52"/>
      <c r="O80" s="52"/>
      <c r="P80" s="52"/>
      <c r="Q80" s="52"/>
      <c r="R80" s="103"/>
      <c r="S80" s="196"/>
      <c r="T80" s="197"/>
      <c r="U80" s="198"/>
      <c r="V80"/>
      <c r="W80"/>
      <c r="X80"/>
      <c r="Y80" s="14"/>
    </row>
    <row r="81" spans="1:35" s="15" customFormat="1" ht="14.25" customHeight="1" thickBot="1" x14ac:dyDescent="0.3">
      <c r="A81" s="164"/>
      <c r="B81" s="185"/>
      <c r="C81" s="190"/>
      <c r="D81" s="32" t="s">
        <v>57</v>
      </c>
      <c r="E81" s="33"/>
      <c r="F81" s="33"/>
      <c r="G81" s="34"/>
      <c r="H81" s="34"/>
      <c r="I81" s="34"/>
      <c r="J81" s="34"/>
      <c r="K81" s="34"/>
      <c r="L81" s="34"/>
      <c r="M81" s="34"/>
      <c r="N81" s="34"/>
      <c r="O81" s="34"/>
      <c r="P81" s="34"/>
      <c r="Q81" s="34"/>
      <c r="R81" s="104"/>
      <c r="S81" s="199"/>
      <c r="T81" s="200"/>
      <c r="U81" s="201"/>
      <c r="V81"/>
      <c r="W81"/>
      <c r="X81"/>
      <c r="Y81" s="14"/>
    </row>
    <row r="82" spans="1:35" s="16" customFormat="1" ht="13.7" customHeight="1" thickBot="1" x14ac:dyDescent="0.3">
      <c r="A82" s="164"/>
      <c r="B82" s="20" t="s">
        <v>71</v>
      </c>
      <c r="C82" s="20"/>
      <c r="D82" s="64" t="s">
        <v>6</v>
      </c>
      <c r="E82" s="65">
        <v>2020</v>
      </c>
      <c r="F82" s="65">
        <v>2021</v>
      </c>
      <c r="G82" s="23">
        <v>2022</v>
      </c>
      <c r="H82" s="23">
        <v>2023</v>
      </c>
      <c r="I82" s="23">
        <v>2024</v>
      </c>
      <c r="J82" s="23">
        <v>2025</v>
      </c>
      <c r="K82" s="23">
        <v>2026</v>
      </c>
      <c r="L82" s="23">
        <v>2027</v>
      </c>
      <c r="M82" s="23">
        <v>2028</v>
      </c>
      <c r="N82" s="23">
        <v>2029</v>
      </c>
      <c r="O82" s="23">
        <v>2030</v>
      </c>
      <c r="P82" s="23">
        <v>2031</v>
      </c>
      <c r="Q82" s="23">
        <v>2032</v>
      </c>
      <c r="R82" s="23">
        <v>2033</v>
      </c>
      <c r="S82" s="151" t="s">
        <v>7</v>
      </c>
      <c r="T82" s="152"/>
      <c r="U82" s="153"/>
      <c r="V82"/>
      <c r="W82"/>
      <c r="X82"/>
      <c r="Y82" s="14"/>
      <c r="Z82" s="15"/>
      <c r="AA82" s="15"/>
      <c r="AB82" s="15"/>
      <c r="AC82" s="15"/>
      <c r="AD82" s="15"/>
      <c r="AE82" s="15"/>
      <c r="AF82" s="15"/>
      <c r="AG82" s="15"/>
      <c r="AH82" s="15"/>
      <c r="AI82" s="15"/>
    </row>
    <row r="83" spans="1:35" s="16" customFormat="1" ht="13.7" customHeight="1" thickBot="1" x14ac:dyDescent="0.3">
      <c r="A83" s="164"/>
      <c r="B83" s="183" t="s">
        <v>72</v>
      </c>
      <c r="C83" s="100" t="s">
        <v>10</v>
      </c>
      <c r="D83" s="25"/>
      <c r="E83" s="25"/>
      <c r="F83" s="25"/>
      <c r="G83" s="41" t="s">
        <v>18</v>
      </c>
      <c r="H83" s="41" t="s">
        <v>18</v>
      </c>
      <c r="I83" s="41" t="s">
        <v>18</v>
      </c>
      <c r="J83" s="41" t="s">
        <v>18</v>
      </c>
      <c r="K83" s="41" t="s">
        <v>18</v>
      </c>
      <c r="L83" s="41" t="s">
        <v>18</v>
      </c>
      <c r="M83" s="105">
        <v>4.2000000000000003E-2</v>
      </c>
      <c r="N83" s="106">
        <v>0.05</v>
      </c>
      <c r="O83" s="105">
        <v>7.2999999999999995E-2</v>
      </c>
      <c r="P83" s="105">
        <v>7.6999999999999999E-2</v>
      </c>
      <c r="Q83" s="105">
        <v>7.9000000000000001E-2</v>
      </c>
      <c r="R83" s="105">
        <v>8.1000000000000003E-2</v>
      </c>
      <c r="S83" s="132" t="s">
        <v>73</v>
      </c>
      <c r="T83" s="133"/>
      <c r="U83" s="134"/>
      <c r="V83"/>
      <c r="W83"/>
      <c r="X83"/>
      <c r="Y83" s="14"/>
      <c r="Z83" s="15"/>
      <c r="AA83" s="15"/>
      <c r="AB83" s="15"/>
      <c r="AC83" s="15"/>
      <c r="AD83" s="15"/>
      <c r="AE83" s="15"/>
      <c r="AF83" s="15"/>
      <c r="AG83" s="15"/>
      <c r="AH83" s="15"/>
      <c r="AI83" s="15"/>
    </row>
    <row r="84" spans="1:35" s="16" customFormat="1" ht="13.7" customHeight="1" thickBot="1" x14ac:dyDescent="0.3">
      <c r="A84" s="164"/>
      <c r="B84" s="184"/>
      <c r="C84" s="24" t="s">
        <v>12</v>
      </c>
      <c r="D84" s="69">
        <v>0</v>
      </c>
      <c r="E84" s="69" t="s">
        <v>18</v>
      </c>
      <c r="F84" s="69" t="s">
        <v>18</v>
      </c>
      <c r="G84" s="69" t="s">
        <v>18</v>
      </c>
      <c r="H84" s="41" t="s">
        <v>18</v>
      </c>
      <c r="I84" s="41"/>
      <c r="J84" s="41"/>
      <c r="K84" s="41"/>
      <c r="L84" s="41"/>
      <c r="M84" s="41"/>
      <c r="N84" s="41"/>
      <c r="O84" s="41"/>
      <c r="P84" s="41"/>
      <c r="Q84" s="41"/>
      <c r="R84" s="41"/>
      <c r="S84" s="135"/>
      <c r="T84" s="136"/>
      <c r="U84" s="137"/>
      <c r="V84"/>
      <c r="W84"/>
      <c r="X84"/>
      <c r="Y84" s="14"/>
      <c r="Z84" s="15"/>
      <c r="AA84" s="15"/>
      <c r="AB84" s="15"/>
      <c r="AC84" s="15"/>
      <c r="AD84" s="15"/>
      <c r="AE84" s="15"/>
      <c r="AF84" s="15"/>
      <c r="AG84" s="15"/>
      <c r="AH84" s="15"/>
      <c r="AI84" s="15"/>
    </row>
    <row r="85" spans="1:35" s="16" customFormat="1" ht="13.7" customHeight="1" thickBot="1" x14ac:dyDescent="0.3">
      <c r="A85" s="164"/>
      <c r="B85" s="184"/>
      <c r="C85" s="160"/>
      <c r="D85" s="88" t="s">
        <v>13</v>
      </c>
      <c r="E85" s="89"/>
      <c r="F85" s="89"/>
      <c r="G85" s="89"/>
      <c r="H85" s="89"/>
      <c r="I85" s="89"/>
      <c r="J85" s="89"/>
      <c r="K85" s="89"/>
      <c r="L85" s="89"/>
      <c r="M85" s="89"/>
      <c r="N85" s="89"/>
      <c r="O85" s="89"/>
      <c r="P85" s="89"/>
      <c r="Q85" s="89"/>
      <c r="R85" s="89"/>
      <c r="S85" s="135"/>
      <c r="T85" s="136"/>
      <c r="U85" s="137"/>
      <c r="V85"/>
      <c r="W85"/>
      <c r="X85"/>
      <c r="Y85" s="14"/>
      <c r="Z85" s="15"/>
      <c r="AA85" s="15"/>
      <c r="AB85" s="15"/>
      <c r="AC85" s="15"/>
      <c r="AD85" s="15"/>
      <c r="AE85" s="15"/>
      <c r="AF85" s="15"/>
      <c r="AG85" s="15"/>
      <c r="AH85" s="15"/>
      <c r="AI85" s="15"/>
    </row>
    <row r="86" spans="1:35" s="16" customFormat="1" ht="13.7" customHeight="1" thickBot="1" x14ac:dyDescent="0.3">
      <c r="A86" s="165"/>
      <c r="B86" s="185"/>
      <c r="C86" s="161"/>
      <c r="D86" s="32"/>
      <c r="E86" s="33"/>
      <c r="F86" s="33"/>
      <c r="G86" s="34"/>
      <c r="H86" s="34"/>
      <c r="I86" s="34"/>
      <c r="J86" s="34"/>
      <c r="K86" s="34"/>
      <c r="L86" s="34"/>
      <c r="M86" s="34"/>
      <c r="N86" s="34"/>
      <c r="O86" s="34"/>
      <c r="P86" s="34"/>
      <c r="Q86" s="34"/>
      <c r="R86" s="34"/>
      <c r="S86" s="138"/>
      <c r="T86" s="139"/>
      <c r="U86" s="140"/>
      <c r="V86"/>
      <c r="W86"/>
      <c r="X86"/>
      <c r="Y86" s="14"/>
      <c r="Z86" s="15"/>
      <c r="AA86" s="15"/>
      <c r="AB86" s="15"/>
      <c r="AC86" s="15"/>
      <c r="AD86" s="15"/>
      <c r="AE86" s="15"/>
      <c r="AF86" s="15"/>
      <c r="AG86" s="15"/>
      <c r="AH86" s="15"/>
      <c r="AI86" s="15"/>
    </row>
    <row r="87" spans="1:35" s="16" customFormat="1" ht="15" customHeight="1" thickBot="1" x14ac:dyDescent="0.3">
      <c r="A87" s="107" t="s">
        <v>74</v>
      </c>
      <c r="B87" s="93" t="s">
        <v>75</v>
      </c>
      <c r="C87" s="93"/>
      <c r="D87" s="64" t="s">
        <v>6</v>
      </c>
      <c r="E87" s="65">
        <v>2020</v>
      </c>
      <c r="F87" s="65">
        <v>2021</v>
      </c>
      <c r="G87" s="23">
        <v>2022</v>
      </c>
      <c r="H87" s="23">
        <v>2023</v>
      </c>
      <c r="I87" s="23">
        <v>2024</v>
      </c>
      <c r="J87" s="23">
        <v>2025</v>
      </c>
      <c r="K87" s="23">
        <v>2026</v>
      </c>
      <c r="L87" s="23">
        <v>2027</v>
      </c>
      <c r="M87" s="23">
        <v>2028</v>
      </c>
      <c r="N87" s="23">
        <v>2029</v>
      </c>
      <c r="O87" s="23">
        <v>2030</v>
      </c>
      <c r="P87" s="23">
        <v>2031</v>
      </c>
      <c r="Q87" s="23">
        <v>2032</v>
      </c>
      <c r="R87" s="23">
        <v>2033</v>
      </c>
      <c r="S87" s="151" t="s">
        <v>7</v>
      </c>
      <c r="T87" s="152"/>
      <c r="U87" s="153"/>
      <c r="V87"/>
      <c r="W87"/>
      <c r="X87"/>
      <c r="Y87" s="27"/>
      <c r="Z87" s="15"/>
      <c r="AA87" s="15"/>
      <c r="AB87" s="15"/>
      <c r="AC87" s="15"/>
      <c r="AD87" s="15"/>
      <c r="AE87" s="15"/>
      <c r="AF87" s="15"/>
      <c r="AG87" s="15"/>
      <c r="AH87" s="15"/>
      <c r="AI87" s="15"/>
    </row>
    <row r="88" spans="1:35" s="15" customFormat="1" ht="12.75" customHeight="1" thickBot="1" x14ac:dyDescent="0.3">
      <c r="A88" s="181" t="s">
        <v>76</v>
      </c>
      <c r="B88" s="183" t="s">
        <v>77</v>
      </c>
      <c r="C88" s="24" t="s">
        <v>10</v>
      </c>
      <c r="D88" s="53"/>
      <c r="E88" s="53"/>
      <c r="F88" s="53"/>
      <c r="G88" s="54"/>
      <c r="H88" s="54"/>
      <c r="I88" s="54"/>
      <c r="J88" s="54"/>
      <c r="K88" s="54"/>
      <c r="L88" s="54"/>
      <c r="M88" s="54"/>
      <c r="N88" s="54"/>
      <c r="O88" s="54"/>
      <c r="P88" s="54"/>
      <c r="Q88" s="54"/>
      <c r="R88" s="54"/>
      <c r="S88" s="132" t="s">
        <v>78</v>
      </c>
      <c r="T88" s="133"/>
      <c r="U88" s="134"/>
      <c r="V88"/>
      <c r="W88"/>
      <c r="X88"/>
      <c r="Y88" s="14"/>
    </row>
    <row r="89" spans="1:35" s="15" customFormat="1" ht="15.75" thickBot="1" x14ac:dyDescent="0.3">
      <c r="A89" s="164"/>
      <c r="B89" s="184"/>
      <c r="C89" s="108" t="s">
        <v>12</v>
      </c>
      <c r="D89" s="95" t="s">
        <v>18</v>
      </c>
      <c r="E89" s="95">
        <v>39</v>
      </c>
      <c r="F89" s="95">
        <v>18</v>
      </c>
      <c r="G89" s="54">
        <v>157</v>
      </c>
      <c r="H89" s="54">
        <v>105</v>
      </c>
      <c r="I89" s="54"/>
      <c r="J89" s="54"/>
      <c r="K89" s="54"/>
      <c r="L89" s="54"/>
      <c r="M89" s="54"/>
      <c r="N89" s="54"/>
      <c r="O89" s="54"/>
      <c r="P89" s="54"/>
      <c r="Q89" s="54"/>
      <c r="R89" s="54"/>
      <c r="S89" s="135"/>
      <c r="T89" s="136"/>
      <c r="U89" s="137"/>
      <c r="V89"/>
      <c r="W89"/>
      <c r="X89"/>
      <c r="Y89" s="14"/>
    </row>
    <row r="90" spans="1:35" s="15" customFormat="1" ht="14.25" customHeight="1" thickBot="1" x14ac:dyDescent="0.3">
      <c r="A90" s="164"/>
      <c r="B90" s="184"/>
      <c r="C90" s="160"/>
      <c r="D90" s="51" t="s">
        <v>13</v>
      </c>
      <c r="E90" s="52"/>
      <c r="F90" s="52"/>
      <c r="G90" s="52"/>
      <c r="H90" s="52"/>
      <c r="I90" s="52"/>
      <c r="J90" s="52"/>
      <c r="K90" s="52"/>
      <c r="L90" s="52"/>
      <c r="M90" s="52"/>
      <c r="N90" s="52"/>
      <c r="O90" s="52"/>
      <c r="P90" s="52"/>
      <c r="Q90" s="52"/>
      <c r="R90" s="52"/>
      <c r="S90" s="135"/>
      <c r="T90" s="136"/>
      <c r="U90" s="137"/>
      <c r="V90"/>
      <c r="W90"/>
      <c r="X90"/>
      <c r="Y90" s="109"/>
    </row>
    <row r="91" spans="1:35" s="15" customFormat="1" ht="14.25" customHeight="1" thickBot="1" x14ac:dyDescent="0.3">
      <c r="A91" s="164"/>
      <c r="B91" s="185"/>
      <c r="C91" s="161"/>
      <c r="D91" s="91"/>
      <c r="E91" s="102"/>
      <c r="F91" s="102"/>
      <c r="G91" s="92"/>
      <c r="H91" s="92"/>
      <c r="I91" s="92"/>
      <c r="J91" s="92"/>
      <c r="K91" s="92"/>
      <c r="L91" s="92"/>
      <c r="M91" s="92"/>
      <c r="N91" s="92"/>
      <c r="O91" s="92"/>
      <c r="P91" s="92"/>
      <c r="Q91" s="92"/>
      <c r="R91" s="92"/>
      <c r="S91" s="138"/>
      <c r="T91" s="139"/>
      <c r="U91" s="140"/>
      <c r="V91"/>
      <c r="W91"/>
      <c r="X91"/>
      <c r="Y91" s="14"/>
    </row>
    <row r="92" spans="1:35" s="16" customFormat="1" ht="15" customHeight="1" thickBot="1" x14ac:dyDescent="0.3">
      <c r="A92" s="164"/>
      <c r="B92" s="20" t="s">
        <v>79</v>
      </c>
      <c r="C92" s="20"/>
      <c r="D92" s="64" t="s">
        <v>6</v>
      </c>
      <c r="E92" s="65">
        <v>2020</v>
      </c>
      <c r="F92" s="65">
        <v>2021</v>
      </c>
      <c r="G92" s="23">
        <v>2022</v>
      </c>
      <c r="H92" s="23">
        <v>2023</v>
      </c>
      <c r="I92" s="23">
        <v>2024</v>
      </c>
      <c r="J92" s="23">
        <v>2025</v>
      </c>
      <c r="K92" s="23">
        <v>2026</v>
      </c>
      <c r="L92" s="23">
        <v>2027</v>
      </c>
      <c r="M92" s="23">
        <v>2028</v>
      </c>
      <c r="N92" s="23">
        <v>2029</v>
      </c>
      <c r="O92" s="23">
        <v>2030</v>
      </c>
      <c r="P92" s="23">
        <v>2031</v>
      </c>
      <c r="Q92" s="23">
        <v>2032</v>
      </c>
      <c r="R92" s="23">
        <v>2033</v>
      </c>
      <c r="S92" s="151" t="s">
        <v>7</v>
      </c>
      <c r="T92" s="152"/>
      <c r="U92" s="153"/>
      <c r="V92"/>
      <c r="W92"/>
      <c r="X92"/>
      <c r="Y92" s="14"/>
      <c r="Z92" s="15"/>
      <c r="AA92" s="15"/>
      <c r="AB92" s="15"/>
      <c r="AC92" s="15"/>
      <c r="AD92" s="15"/>
      <c r="AE92" s="15"/>
      <c r="AF92" s="15"/>
      <c r="AG92" s="15"/>
      <c r="AH92" s="15"/>
      <c r="AI92" s="15"/>
    </row>
    <row r="93" spans="1:35" s="16" customFormat="1" ht="12.6" customHeight="1" thickBot="1" x14ac:dyDescent="0.3">
      <c r="A93" s="164"/>
      <c r="B93" s="179" t="s">
        <v>80</v>
      </c>
      <c r="C93" s="100" t="s">
        <v>10</v>
      </c>
      <c r="D93" s="53"/>
      <c r="E93" s="53"/>
      <c r="F93" s="53"/>
      <c r="G93" s="110">
        <f>F94+1</f>
        <v>6</v>
      </c>
      <c r="H93" s="110">
        <f>G93+1</f>
        <v>7</v>
      </c>
      <c r="I93" s="110">
        <f t="shared" ref="I93:O93" si="6">H93+1</f>
        <v>8</v>
      </c>
      <c r="J93" s="110">
        <f t="shared" si="6"/>
        <v>9</v>
      </c>
      <c r="K93" s="110">
        <f t="shared" si="6"/>
        <v>10</v>
      </c>
      <c r="L93" s="110">
        <f t="shared" si="6"/>
        <v>11</v>
      </c>
      <c r="M93" s="110">
        <f t="shared" si="6"/>
        <v>12</v>
      </c>
      <c r="N93" s="110">
        <f t="shared" si="6"/>
        <v>13</v>
      </c>
      <c r="O93" s="110">
        <f t="shared" si="6"/>
        <v>14</v>
      </c>
      <c r="P93" s="110">
        <f>O93</f>
        <v>14</v>
      </c>
      <c r="Q93" s="110">
        <f t="shared" ref="Q93:R93" si="7">P93</f>
        <v>14</v>
      </c>
      <c r="R93" s="110">
        <f t="shared" si="7"/>
        <v>14</v>
      </c>
      <c r="S93" s="132" t="s">
        <v>81</v>
      </c>
      <c r="T93" s="133"/>
      <c r="U93" s="134"/>
      <c r="V93"/>
      <c r="W93"/>
      <c r="X93"/>
      <c r="Y93" s="172"/>
      <c r="Z93" s="15"/>
      <c r="AA93" s="15"/>
      <c r="AB93" s="15"/>
      <c r="AC93" s="15"/>
      <c r="AD93" s="15"/>
      <c r="AE93" s="15"/>
      <c r="AF93" s="15"/>
      <c r="AG93" s="15"/>
      <c r="AH93" s="15"/>
      <c r="AI93" s="15"/>
    </row>
    <row r="94" spans="1:35" s="16" customFormat="1" ht="15.75" thickBot="1" x14ac:dyDescent="0.3">
      <c r="A94" s="164"/>
      <c r="B94" s="180"/>
      <c r="C94" s="24" t="s">
        <v>12</v>
      </c>
      <c r="D94" s="95">
        <v>3</v>
      </c>
      <c r="E94" s="95">
        <v>4</v>
      </c>
      <c r="F94" s="95">
        <v>5</v>
      </c>
      <c r="G94" s="110">
        <v>7</v>
      </c>
      <c r="H94" s="110">
        <v>8</v>
      </c>
      <c r="I94" s="110"/>
      <c r="J94" s="110"/>
      <c r="K94" s="110"/>
      <c r="L94" s="110"/>
      <c r="M94" s="110"/>
      <c r="N94" s="110"/>
      <c r="O94" s="110"/>
      <c r="P94" s="110"/>
      <c r="Q94" s="110"/>
      <c r="R94" s="110"/>
      <c r="S94" s="135"/>
      <c r="T94" s="136"/>
      <c r="U94" s="137"/>
      <c r="V94"/>
      <c r="W94"/>
      <c r="X94"/>
      <c r="Y94" s="172"/>
      <c r="Z94" s="15"/>
      <c r="AA94" s="15"/>
      <c r="AB94" s="15"/>
      <c r="AC94" s="15"/>
      <c r="AD94" s="15"/>
      <c r="AE94" s="15"/>
      <c r="AF94" s="15"/>
      <c r="AG94" s="15"/>
      <c r="AH94" s="15"/>
      <c r="AI94" s="15"/>
    </row>
    <row r="95" spans="1:35" s="16" customFormat="1" ht="15.75" thickBot="1" x14ac:dyDescent="0.3">
      <c r="A95" s="164"/>
      <c r="B95" s="180"/>
      <c r="C95" s="160"/>
      <c r="D95" s="98" t="s">
        <v>13</v>
      </c>
      <c r="E95" s="99"/>
      <c r="F95" s="99"/>
      <c r="G95" s="99"/>
      <c r="H95" s="99"/>
      <c r="I95" s="99"/>
      <c r="J95" s="99"/>
      <c r="K95" s="99"/>
      <c r="L95" s="99"/>
      <c r="M95" s="99"/>
      <c r="N95" s="99"/>
      <c r="O95" s="99"/>
      <c r="P95" s="99"/>
      <c r="Q95" s="99"/>
      <c r="R95" s="99"/>
      <c r="S95" s="135"/>
      <c r="T95" s="136"/>
      <c r="U95" s="137"/>
      <c r="V95"/>
      <c r="W95"/>
      <c r="X95"/>
      <c r="Y95" s="172"/>
      <c r="Z95" s="15"/>
      <c r="AA95" s="15"/>
      <c r="AB95" s="15"/>
      <c r="AC95" s="15"/>
      <c r="AD95" s="15"/>
      <c r="AE95" s="15"/>
      <c r="AF95" s="15"/>
      <c r="AG95" s="15"/>
      <c r="AH95" s="15"/>
      <c r="AI95" s="15"/>
    </row>
    <row r="96" spans="1:35" s="16" customFormat="1" ht="15.75" thickBot="1" x14ac:dyDescent="0.3">
      <c r="A96" s="164"/>
      <c r="B96" s="180"/>
      <c r="C96" s="161"/>
      <c r="D96" s="32"/>
      <c r="E96" s="33"/>
      <c r="F96" s="33"/>
      <c r="G96" s="34"/>
      <c r="H96" s="34"/>
      <c r="I96" s="34"/>
      <c r="J96" s="34"/>
      <c r="K96" s="34"/>
      <c r="L96" s="34"/>
      <c r="M96" s="34"/>
      <c r="N96" s="34"/>
      <c r="O96" s="34"/>
      <c r="P96" s="34"/>
      <c r="Q96" s="34"/>
      <c r="R96" s="34"/>
      <c r="S96" s="138"/>
      <c r="T96" s="139"/>
      <c r="U96" s="140"/>
      <c r="V96"/>
      <c r="W96"/>
      <c r="X96"/>
      <c r="Y96" s="172"/>
      <c r="Z96" s="15"/>
      <c r="AA96" s="15"/>
      <c r="AB96" s="15"/>
      <c r="AC96" s="15"/>
      <c r="AD96" s="15"/>
      <c r="AE96" s="15"/>
      <c r="AF96" s="15"/>
      <c r="AG96" s="15"/>
      <c r="AH96" s="15"/>
      <c r="AI96" s="15"/>
    </row>
    <row r="97" spans="1:35" s="16" customFormat="1" ht="13.5" customHeight="1" thickBot="1" x14ac:dyDescent="0.3">
      <c r="A97" s="164"/>
      <c r="B97" s="111" t="s">
        <v>82</v>
      </c>
      <c r="C97" s="20"/>
      <c r="D97" s="64" t="s">
        <v>6</v>
      </c>
      <c r="E97" s="65">
        <v>2020</v>
      </c>
      <c r="F97" s="65">
        <v>2021</v>
      </c>
      <c r="G97" s="23">
        <v>2022</v>
      </c>
      <c r="H97" s="23">
        <v>2023</v>
      </c>
      <c r="I97" s="23">
        <v>2024</v>
      </c>
      <c r="J97" s="23">
        <v>2025</v>
      </c>
      <c r="K97" s="23">
        <v>2026</v>
      </c>
      <c r="L97" s="23">
        <v>2027</v>
      </c>
      <c r="M97" s="23">
        <v>2028</v>
      </c>
      <c r="N97" s="23">
        <v>2029</v>
      </c>
      <c r="O97" s="23">
        <v>2030</v>
      </c>
      <c r="P97" s="23">
        <v>2031</v>
      </c>
      <c r="Q97" s="23">
        <v>2032</v>
      </c>
      <c r="R97" s="23">
        <v>2033</v>
      </c>
      <c r="S97" s="151" t="s">
        <v>7</v>
      </c>
      <c r="T97" s="152"/>
      <c r="U97" s="153"/>
      <c r="V97"/>
      <c r="W97"/>
      <c r="X97"/>
      <c r="Y97" s="14"/>
      <c r="Z97" s="15"/>
      <c r="AA97" s="15"/>
      <c r="AB97" s="15"/>
      <c r="AC97" s="15"/>
      <c r="AD97" s="15"/>
      <c r="AE97" s="15"/>
      <c r="AF97" s="15"/>
      <c r="AG97" s="15"/>
      <c r="AH97" s="15"/>
      <c r="AI97" s="15"/>
    </row>
    <row r="98" spans="1:35" s="16" customFormat="1" ht="12.95" customHeight="1" thickBot="1" x14ac:dyDescent="0.3">
      <c r="A98" s="164"/>
      <c r="B98" s="176" t="s">
        <v>83</v>
      </c>
      <c r="C98" s="112" t="s">
        <v>10</v>
      </c>
      <c r="D98" s="53"/>
      <c r="E98" s="53"/>
      <c r="F98" s="53"/>
      <c r="G98" s="110">
        <v>125000</v>
      </c>
      <c r="H98" s="110">
        <v>150000</v>
      </c>
      <c r="I98" s="110">
        <v>180000</v>
      </c>
      <c r="J98" s="110">
        <v>210000</v>
      </c>
      <c r="K98" s="110">
        <v>235000</v>
      </c>
      <c r="L98" s="110">
        <v>265000</v>
      </c>
      <c r="M98" s="110">
        <v>290000</v>
      </c>
      <c r="N98" s="110">
        <v>320000</v>
      </c>
      <c r="O98" s="110">
        <v>350000</v>
      </c>
      <c r="P98" s="110">
        <v>350000</v>
      </c>
      <c r="Q98" s="110">
        <v>350000</v>
      </c>
      <c r="R98" s="113">
        <v>350000</v>
      </c>
      <c r="S98" s="132" t="s">
        <v>84</v>
      </c>
      <c r="T98" s="133"/>
      <c r="U98" s="134"/>
      <c r="V98"/>
      <c r="W98"/>
      <c r="X98"/>
      <c r="Y98" s="172"/>
      <c r="Z98" s="173"/>
      <c r="AA98" s="173"/>
      <c r="AB98" s="173"/>
      <c r="AC98" s="15"/>
      <c r="AD98" s="15"/>
      <c r="AE98" s="15"/>
      <c r="AF98" s="15"/>
      <c r="AG98" s="15"/>
      <c r="AH98" s="15"/>
      <c r="AI98" s="15"/>
    </row>
    <row r="99" spans="1:35" s="16" customFormat="1" ht="15.75" thickBot="1" x14ac:dyDescent="0.3">
      <c r="A99" s="164"/>
      <c r="B99" s="177"/>
      <c r="C99" s="94" t="s">
        <v>12</v>
      </c>
      <c r="D99" s="95">
        <v>37406</v>
      </c>
      <c r="E99" s="95">
        <v>40753</v>
      </c>
      <c r="F99" s="95">
        <v>98155</v>
      </c>
      <c r="G99" s="110">
        <v>133301</v>
      </c>
      <c r="H99" s="110">
        <v>138445</v>
      </c>
      <c r="I99" s="54"/>
      <c r="J99" s="54"/>
      <c r="K99" s="54"/>
      <c r="L99" s="54"/>
      <c r="M99" s="54"/>
      <c r="N99" s="54"/>
      <c r="O99" s="54"/>
      <c r="P99" s="54"/>
      <c r="Q99" s="54"/>
      <c r="R99" s="54"/>
      <c r="S99" s="135"/>
      <c r="T99" s="136"/>
      <c r="U99" s="137"/>
      <c r="V99"/>
      <c r="W99"/>
      <c r="X99"/>
      <c r="Y99" s="172"/>
      <c r="Z99" s="173"/>
      <c r="AA99" s="173"/>
      <c r="AB99" s="173"/>
      <c r="AC99" s="15"/>
      <c r="AD99" s="15"/>
      <c r="AE99" s="15"/>
      <c r="AF99" s="15"/>
      <c r="AG99" s="15"/>
      <c r="AH99" s="15"/>
      <c r="AI99" s="15"/>
    </row>
    <row r="100" spans="1:35" s="16" customFormat="1" ht="15.75" thickBot="1" x14ac:dyDescent="0.3">
      <c r="A100" s="164"/>
      <c r="B100" s="177"/>
      <c r="C100" s="174"/>
      <c r="D100" s="98" t="s">
        <v>13</v>
      </c>
      <c r="E100" s="99"/>
      <c r="F100" s="99"/>
      <c r="G100" s="99"/>
      <c r="H100" s="99"/>
      <c r="I100" s="99"/>
      <c r="J100" s="99"/>
      <c r="K100" s="99"/>
      <c r="L100" s="99"/>
      <c r="M100" s="99"/>
      <c r="N100" s="99"/>
      <c r="O100" s="99"/>
      <c r="P100" s="99"/>
      <c r="Q100" s="99"/>
      <c r="R100" s="99"/>
      <c r="S100" s="135"/>
      <c r="T100" s="136"/>
      <c r="U100" s="137"/>
      <c r="V100"/>
      <c r="W100"/>
      <c r="X100"/>
      <c r="Y100" s="172"/>
      <c r="Z100" s="173"/>
      <c r="AA100" s="173"/>
      <c r="AB100" s="173"/>
      <c r="AC100" s="15"/>
      <c r="AD100" s="15"/>
      <c r="AE100" s="15"/>
      <c r="AF100" s="15"/>
      <c r="AG100" s="15"/>
      <c r="AH100" s="15"/>
      <c r="AI100" s="15"/>
    </row>
    <row r="101" spans="1:35" s="16" customFormat="1" ht="15" customHeight="1" thickBot="1" x14ac:dyDescent="0.3">
      <c r="A101" s="182"/>
      <c r="B101" s="178"/>
      <c r="C101" s="175"/>
      <c r="D101" s="32"/>
      <c r="E101" s="32"/>
      <c r="F101" s="32"/>
      <c r="G101" s="34"/>
      <c r="H101" s="34"/>
      <c r="I101" s="34"/>
      <c r="J101" s="34"/>
      <c r="K101" s="34"/>
      <c r="L101" s="34"/>
      <c r="M101" s="34"/>
      <c r="N101" s="34"/>
      <c r="O101" s="34"/>
      <c r="P101" s="34"/>
      <c r="Q101" s="34"/>
      <c r="R101" s="34"/>
      <c r="S101" s="138"/>
      <c r="T101" s="139"/>
      <c r="U101" s="140"/>
      <c r="V101"/>
      <c r="W101"/>
      <c r="X101"/>
      <c r="Y101" s="172"/>
      <c r="Z101" s="173"/>
      <c r="AA101" s="173"/>
      <c r="AB101" s="173"/>
      <c r="AC101" s="15"/>
      <c r="AD101" s="15"/>
      <c r="AE101" s="15"/>
      <c r="AF101" s="15"/>
      <c r="AG101" s="15"/>
      <c r="AH101" s="15"/>
      <c r="AI101" s="15"/>
    </row>
    <row r="102" spans="1:35" s="16" customFormat="1" ht="16.5" customHeight="1" thickBot="1" x14ac:dyDescent="0.3">
      <c r="A102" s="114"/>
      <c r="B102" s="15"/>
      <c r="C102" s="58"/>
      <c r="D102" s="59"/>
      <c r="E102" s="59"/>
      <c r="F102" s="59"/>
      <c r="G102" s="60"/>
      <c r="H102" s="60"/>
      <c r="I102" s="60"/>
      <c r="J102" s="60"/>
      <c r="K102" s="60"/>
      <c r="L102" s="60"/>
      <c r="M102" s="60"/>
      <c r="N102" s="60"/>
      <c r="O102" s="60"/>
      <c r="P102" s="60"/>
      <c r="Q102" s="60"/>
      <c r="R102" s="60"/>
      <c r="S102" s="61"/>
      <c r="T102" s="61"/>
      <c r="U102" s="61"/>
      <c r="V102"/>
      <c r="W102"/>
      <c r="X102"/>
      <c r="Y102" s="172"/>
      <c r="Z102" s="15"/>
      <c r="AA102" s="15"/>
      <c r="AB102" s="15"/>
      <c r="AC102" s="15"/>
      <c r="AD102" s="15"/>
      <c r="AE102" s="15"/>
      <c r="AF102" s="15"/>
      <c r="AG102" s="15"/>
      <c r="AH102" s="15"/>
      <c r="AI102" s="15"/>
    </row>
    <row r="103" spans="1:35" s="16" customFormat="1" ht="15" customHeight="1" thickBot="1" x14ac:dyDescent="0.3">
      <c r="A103" s="107" t="s">
        <v>85</v>
      </c>
      <c r="B103" s="149" t="s">
        <v>86</v>
      </c>
      <c r="C103" s="159"/>
      <c r="D103" s="64" t="s">
        <v>6</v>
      </c>
      <c r="E103" s="65">
        <v>2020</v>
      </c>
      <c r="F103" s="65">
        <v>2021</v>
      </c>
      <c r="G103" s="67">
        <v>2022</v>
      </c>
      <c r="H103" s="67">
        <v>2023</v>
      </c>
      <c r="I103" s="67">
        <v>2024</v>
      </c>
      <c r="J103" s="67">
        <v>2025</v>
      </c>
      <c r="K103" s="67">
        <v>2026</v>
      </c>
      <c r="L103" s="67">
        <v>2027</v>
      </c>
      <c r="M103" s="67">
        <v>2028</v>
      </c>
      <c r="N103" s="67">
        <v>2029</v>
      </c>
      <c r="O103" s="67">
        <v>2030</v>
      </c>
      <c r="P103" s="67">
        <v>2031</v>
      </c>
      <c r="Q103" s="67">
        <v>2032</v>
      </c>
      <c r="R103" s="68">
        <v>2033</v>
      </c>
      <c r="S103" s="151" t="s">
        <v>7</v>
      </c>
      <c r="T103" s="152"/>
      <c r="U103" s="153"/>
      <c r="V103"/>
      <c r="W103"/>
      <c r="X103"/>
      <c r="Y103" s="172"/>
      <c r="Z103" s="15"/>
      <c r="AA103" s="15"/>
      <c r="AB103" s="15"/>
      <c r="AC103" s="15"/>
      <c r="AD103" s="15"/>
      <c r="AE103" s="15"/>
      <c r="AF103" s="15"/>
      <c r="AG103" s="15"/>
      <c r="AH103" s="15"/>
      <c r="AI103" s="15"/>
    </row>
    <row r="104" spans="1:35" s="15" customFormat="1" ht="16.350000000000001" customHeight="1" thickBot="1" x14ac:dyDescent="0.3">
      <c r="A104" s="164" t="s">
        <v>87</v>
      </c>
      <c r="B104" s="166" t="s">
        <v>88</v>
      </c>
      <c r="C104" s="24" t="s">
        <v>10</v>
      </c>
      <c r="D104" s="53"/>
      <c r="E104" s="53"/>
      <c r="F104" s="53"/>
      <c r="G104" s="115">
        <f t="shared" ref="G104:J104" si="8">H104-1%</f>
        <v>0.44999999999999996</v>
      </c>
      <c r="H104" s="115">
        <f t="shared" si="8"/>
        <v>0.45999999999999996</v>
      </c>
      <c r="I104" s="115">
        <f t="shared" si="8"/>
        <v>0.47</v>
      </c>
      <c r="J104" s="115">
        <f t="shared" si="8"/>
        <v>0.48</v>
      </c>
      <c r="K104" s="115">
        <f>L104-1%</f>
        <v>0.49</v>
      </c>
      <c r="L104" s="115">
        <v>0.5</v>
      </c>
      <c r="M104" s="115">
        <v>0.5</v>
      </c>
      <c r="N104" s="115">
        <v>0.5</v>
      </c>
      <c r="O104" s="115">
        <v>0.5</v>
      </c>
      <c r="P104" s="115">
        <v>0.5</v>
      </c>
      <c r="Q104" s="115">
        <v>0.5</v>
      </c>
      <c r="R104" s="115">
        <v>0.5</v>
      </c>
      <c r="S104" s="132" t="s">
        <v>89</v>
      </c>
      <c r="T104" s="133"/>
      <c r="U104" s="134"/>
      <c r="V104"/>
      <c r="W104"/>
      <c r="X104"/>
      <c r="Y104" s="14"/>
    </row>
    <row r="105" spans="1:35" s="15" customFormat="1" ht="16.350000000000001" customHeight="1" thickBot="1" x14ac:dyDescent="0.3">
      <c r="A105" s="164"/>
      <c r="B105" s="166"/>
      <c r="C105" s="29" t="s">
        <v>12</v>
      </c>
      <c r="D105" s="116">
        <f>(649+10747)/(6063+19077)</f>
        <v>0.45330151153540177</v>
      </c>
      <c r="E105" s="116">
        <f>(436+10859)/(2714+22132)</f>
        <v>0.45460033808258876</v>
      </c>
      <c r="F105" s="116">
        <f>(1271+13056)/(4158+27837)</f>
        <v>0.44778871698702921</v>
      </c>
      <c r="G105" s="116">
        <f>(1494+29627)/(5581+67300)</f>
        <v>0.42701115517075783</v>
      </c>
      <c r="H105" s="115">
        <v>0.53</v>
      </c>
      <c r="I105" s="54"/>
      <c r="J105" s="54"/>
      <c r="K105" s="54"/>
      <c r="L105" s="54"/>
      <c r="M105" s="54"/>
      <c r="N105" s="54"/>
      <c r="O105" s="54"/>
      <c r="P105" s="54"/>
      <c r="Q105" s="54"/>
      <c r="R105" s="54"/>
      <c r="S105" s="135"/>
      <c r="T105" s="136"/>
      <c r="U105" s="137"/>
      <c r="V105"/>
      <c r="W105"/>
      <c r="X105"/>
      <c r="Y105" s="14"/>
    </row>
    <row r="106" spans="1:35" s="15" customFormat="1" ht="14.25" customHeight="1" thickBot="1" x14ac:dyDescent="0.3">
      <c r="A106" s="164"/>
      <c r="B106" s="166"/>
      <c r="C106" s="160"/>
      <c r="D106" s="117" t="s">
        <v>13</v>
      </c>
      <c r="E106" s="118"/>
      <c r="F106" s="118"/>
      <c r="G106" s="118"/>
      <c r="H106" s="118"/>
      <c r="I106" s="118"/>
      <c r="J106" s="118"/>
      <c r="K106" s="118"/>
      <c r="L106" s="118"/>
      <c r="M106" s="118"/>
      <c r="N106" s="118"/>
      <c r="O106" s="118"/>
      <c r="P106" s="118"/>
      <c r="Q106" s="118"/>
      <c r="R106" s="118"/>
      <c r="S106" s="135"/>
      <c r="T106" s="136"/>
      <c r="U106" s="137"/>
      <c r="V106"/>
      <c r="W106"/>
      <c r="X106"/>
      <c r="Y106" s="14"/>
    </row>
    <row r="107" spans="1:35" s="15" customFormat="1" ht="14.25" customHeight="1" thickBot="1" x14ac:dyDescent="0.3">
      <c r="A107" s="164"/>
      <c r="B107" s="167"/>
      <c r="C107" s="161"/>
      <c r="D107" s="119"/>
      <c r="E107" s="120"/>
      <c r="F107" s="120"/>
      <c r="G107" s="34"/>
      <c r="H107" s="34"/>
      <c r="I107" s="34"/>
      <c r="J107" s="34"/>
      <c r="K107" s="34"/>
      <c r="L107" s="34"/>
      <c r="M107" s="34"/>
      <c r="N107" s="34"/>
      <c r="O107" s="34"/>
      <c r="P107" s="34"/>
      <c r="Q107" s="34"/>
      <c r="R107" s="34"/>
      <c r="S107" s="138"/>
      <c r="T107" s="139"/>
      <c r="U107" s="140"/>
      <c r="V107"/>
      <c r="W107"/>
      <c r="X107"/>
      <c r="Y107" s="14"/>
    </row>
    <row r="108" spans="1:35" s="16" customFormat="1" ht="15" customHeight="1" thickBot="1" x14ac:dyDescent="0.3">
      <c r="A108" s="164"/>
      <c r="B108" s="168" t="s">
        <v>90</v>
      </c>
      <c r="C108" s="169"/>
      <c r="D108" s="64" t="s">
        <v>6</v>
      </c>
      <c r="E108" s="65">
        <v>2020</v>
      </c>
      <c r="F108" s="65">
        <v>2021</v>
      </c>
      <c r="G108" s="23">
        <v>2022</v>
      </c>
      <c r="H108" s="23">
        <v>2023</v>
      </c>
      <c r="I108" s="23">
        <v>2024</v>
      </c>
      <c r="J108" s="23">
        <v>2025</v>
      </c>
      <c r="K108" s="23">
        <v>2026</v>
      </c>
      <c r="L108" s="23">
        <v>2027</v>
      </c>
      <c r="M108" s="23">
        <v>2028</v>
      </c>
      <c r="N108" s="23">
        <v>2029</v>
      </c>
      <c r="O108" s="23">
        <v>2030</v>
      </c>
      <c r="P108" s="23">
        <v>2031</v>
      </c>
      <c r="Q108" s="23">
        <v>2032</v>
      </c>
      <c r="R108" s="23">
        <v>2033</v>
      </c>
      <c r="S108" s="151" t="s">
        <v>7</v>
      </c>
      <c r="T108" s="152"/>
      <c r="U108" s="153"/>
      <c r="V108"/>
      <c r="W108"/>
      <c r="X108"/>
      <c r="Y108" s="14"/>
      <c r="Z108" s="15"/>
      <c r="AA108" s="15"/>
      <c r="AB108" s="15"/>
      <c r="AC108" s="15"/>
      <c r="AD108" s="15"/>
      <c r="AE108" s="15"/>
      <c r="AF108" s="15"/>
      <c r="AG108" s="15"/>
      <c r="AH108" s="15"/>
      <c r="AI108" s="15"/>
    </row>
    <row r="109" spans="1:35" s="16" customFormat="1" ht="12.6" customHeight="1" thickBot="1" x14ac:dyDescent="0.3">
      <c r="A109" s="164"/>
      <c r="B109" s="170" t="s">
        <v>91</v>
      </c>
      <c r="C109" s="24" t="s">
        <v>10</v>
      </c>
      <c r="D109" s="53"/>
      <c r="E109" s="53"/>
      <c r="F109" s="53"/>
      <c r="G109" s="54"/>
      <c r="H109" s="54"/>
      <c r="I109" s="54"/>
      <c r="J109" s="54"/>
      <c r="K109" s="54"/>
      <c r="L109" s="54"/>
      <c r="M109" s="54"/>
      <c r="N109" s="54"/>
      <c r="O109" s="54"/>
      <c r="P109" s="54"/>
      <c r="Q109" s="54"/>
      <c r="R109" s="54"/>
      <c r="S109" s="133" t="s">
        <v>102</v>
      </c>
      <c r="T109" s="133"/>
      <c r="U109" s="134"/>
      <c r="V109"/>
      <c r="W109"/>
      <c r="X109"/>
      <c r="Y109" s="14"/>
      <c r="Z109" s="15"/>
      <c r="AA109" s="15"/>
      <c r="AB109" s="15"/>
      <c r="AC109" s="15"/>
      <c r="AD109" s="15"/>
      <c r="AE109" s="15"/>
      <c r="AF109" s="15"/>
      <c r="AG109" s="15"/>
      <c r="AH109" s="15"/>
      <c r="AI109" s="15"/>
    </row>
    <row r="110" spans="1:35" s="16" customFormat="1" ht="15.75" thickBot="1" x14ac:dyDescent="0.3">
      <c r="A110" s="164"/>
      <c r="B110" s="170"/>
      <c r="C110" s="29" t="s">
        <v>12</v>
      </c>
      <c r="D110" s="95"/>
      <c r="E110" s="95">
        <v>749</v>
      </c>
      <c r="F110" s="95">
        <v>654</v>
      </c>
      <c r="G110" s="54">
        <v>2189</v>
      </c>
      <c r="H110" s="54">
        <v>3696</v>
      </c>
      <c r="I110" s="54"/>
      <c r="J110" s="54"/>
      <c r="K110" s="54"/>
      <c r="L110" s="54"/>
      <c r="M110" s="54"/>
      <c r="N110" s="54"/>
      <c r="O110" s="54"/>
      <c r="P110" s="54"/>
      <c r="Q110" s="54"/>
      <c r="R110" s="54"/>
      <c r="S110" s="136"/>
      <c r="T110" s="136"/>
      <c r="U110" s="137"/>
      <c r="V110"/>
      <c r="W110"/>
      <c r="X110"/>
      <c r="Y110" s="27"/>
      <c r="Z110" s="15"/>
      <c r="AA110" s="15"/>
      <c r="AB110" s="15"/>
      <c r="AC110" s="15"/>
      <c r="AD110" s="15"/>
      <c r="AE110" s="15"/>
      <c r="AF110" s="15"/>
      <c r="AG110" s="15"/>
      <c r="AH110" s="15"/>
      <c r="AI110" s="15"/>
    </row>
    <row r="111" spans="1:35" s="16" customFormat="1" ht="15.75" thickBot="1" x14ac:dyDescent="0.3">
      <c r="A111" s="164"/>
      <c r="B111" s="170"/>
      <c r="C111" s="160"/>
      <c r="D111" s="117" t="s">
        <v>13</v>
      </c>
      <c r="E111" s="118"/>
      <c r="F111" s="118"/>
      <c r="G111" s="118"/>
      <c r="H111" s="118"/>
      <c r="I111" s="118"/>
      <c r="J111" s="118"/>
      <c r="K111" s="118"/>
      <c r="L111" s="118"/>
      <c r="M111" s="118"/>
      <c r="N111" s="118"/>
      <c r="O111" s="118"/>
      <c r="P111" s="118"/>
      <c r="Q111" s="118"/>
      <c r="R111" s="118"/>
      <c r="S111" s="136"/>
      <c r="T111" s="136"/>
      <c r="U111" s="137"/>
      <c r="V111"/>
      <c r="W111"/>
      <c r="X111"/>
      <c r="Y111" s="27"/>
      <c r="Z111" s="15"/>
      <c r="AA111" s="15"/>
      <c r="AB111" s="15"/>
      <c r="AC111" s="15"/>
      <c r="AD111" s="15"/>
      <c r="AE111" s="15"/>
      <c r="AF111" s="15"/>
      <c r="AG111" s="15"/>
      <c r="AH111" s="15"/>
      <c r="AI111" s="15"/>
    </row>
    <row r="112" spans="1:35" s="16" customFormat="1" ht="15.75" thickBot="1" x14ac:dyDescent="0.3">
      <c r="A112" s="164"/>
      <c r="B112" s="171"/>
      <c r="C112" s="161"/>
      <c r="D112" s="119"/>
      <c r="E112" s="120"/>
      <c r="F112" s="120"/>
      <c r="G112" s="34"/>
      <c r="H112" s="34"/>
      <c r="I112" s="34"/>
      <c r="J112" s="34"/>
      <c r="K112" s="34"/>
      <c r="L112" s="34"/>
      <c r="M112" s="34"/>
      <c r="N112" s="34"/>
      <c r="O112" s="34"/>
      <c r="P112" s="34"/>
      <c r="Q112" s="34"/>
      <c r="R112" s="34"/>
      <c r="S112" s="139"/>
      <c r="T112" s="139"/>
      <c r="U112" s="140"/>
      <c r="V112"/>
      <c r="W112"/>
      <c r="X112"/>
      <c r="Y112" s="27"/>
      <c r="Z112" s="15"/>
      <c r="AA112" s="15"/>
      <c r="AB112" s="15"/>
      <c r="AC112" s="15"/>
      <c r="AD112" s="15"/>
      <c r="AE112" s="15"/>
      <c r="AF112" s="15"/>
      <c r="AG112" s="15"/>
      <c r="AH112" s="15"/>
      <c r="AI112" s="15"/>
    </row>
    <row r="113" spans="1:35" s="16" customFormat="1" ht="12.95" customHeight="1" thickBot="1" x14ac:dyDescent="0.3">
      <c r="A113" s="164"/>
      <c r="B113" s="162" t="s">
        <v>92</v>
      </c>
      <c r="C113" s="163"/>
      <c r="D113" s="64" t="s">
        <v>6</v>
      </c>
      <c r="E113" s="65">
        <v>2020</v>
      </c>
      <c r="F113" s="65">
        <v>2021</v>
      </c>
      <c r="G113" s="23">
        <v>2022</v>
      </c>
      <c r="H113" s="23">
        <v>2023</v>
      </c>
      <c r="I113" s="23">
        <v>2024</v>
      </c>
      <c r="J113" s="23">
        <v>2025</v>
      </c>
      <c r="K113" s="23">
        <v>2026</v>
      </c>
      <c r="L113" s="23">
        <v>2027</v>
      </c>
      <c r="M113" s="23">
        <v>2028</v>
      </c>
      <c r="N113" s="23">
        <v>2029</v>
      </c>
      <c r="O113" s="23">
        <v>2030</v>
      </c>
      <c r="P113" s="23">
        <v>2031</v>
      </c>
      <c r="Q113" s="23">
        <v>2032</v>
      </c>
      <c r="R113" s="23">
        <v>2033</v>
      </c>
      <c r="S113" s="151" t="s">
        <v>7</v>
      </c>
      <c r="T113" s="152"/>
      <c r="U113" s="153"/>
      <c r="V113"/>
      <c r="W113"/>
      <c r="X113"/>
      <c r="Y113" s="27"/>
      <c r="Z113" s="15"/>
      <c r="AA113" s="15"/>
      <c r="AB113" s="15"/>
      <c r="AC113" s="15"/>
      <c r="AD113" s="15"/>
      <c r="AE113" s="15"/>
      <c r="AF113" s="15"/>
      <c r="AG113" s="15"/>
      <c r="AH113" s="15"/>
      <c r="AI113" s="15"/>
    </row>
    <row r="114" spans="1:35" s="16" customFormat="1" ht="12.6" customHeight="1" thickBot="1" x14ac:dyDescent="0.3">
      <c r="A114" s="164"/>
      <c r="B114" s="154" t="s">
        <v>93</v>
      </c>
      <c r="C114" s="24" t="s">
        <v>10</v>
      </c>
      <c r="D114" s="53"/>
      <c r="E114" s="53"/>
      <c r="F114" s="53"/>
      <c r="G114" s="121">
        <v>70000</v>
      </c>
      <c r="H114" s="121">
        <v>75000</v>
      </c>
      <c r="I114" s="121">
        <v>80000</v>
      </c>
      <c r="J114" s="121">
        <v>85000</v>
      </c>
      <c r="K114" s="121">
        <v>90000</v>
      </c>
      <c r="L114" s="121">
        <v>95000</v>
      </c>
      <c r="M114" s="121">
        <v>100000</v>
      </c>
      <c r="N114" s="121">
        <v>100000</v>
      </c>
      <c r="O114" s="121">
        <v>100000</v>
      </c>
      <c r="P114" s="121">
        <v>100000</v>
      </c>
      <c r="Q114" s="121">
        <v>100000</v>
      </c>
      <c r="R114" s="121">
        <v>100000</v>
      </c>
      <c r="S114" s="132"/>
      <c r="T114" s="133"/>
      <c r="U114" s="134"/>
      <c r="V114"/>
      <c r="W114"/>
      <c r="X114"/>
      <c r="Y114" s="27"/>
      <c r="Z114" s="15"/>
      <c r="AA114" s="15"/>
      <c r="AB114" s="15"/>
      <c r="AC114" s="15"/>
      <c r="AD114" s="15"/>
      <c r="AE114" s="15"/>
      <c r="AF114" s="15"/>
      <c r="AG114" s="15"/>
      <c r="AH114" s="15"/>
      <c r="AI114" s="15"/>
    </row>
    <row r="115" spans="1:35" s="16" customFormat="1" ht="12.6" customHeight="1" thickBot="1" x14ac:dyDescent="0.3">
      <c r="A115" s="164"/>
      <c r="B115" s="155"/>
      <c r="C115" s="29" t="s">
        <v>12</v>
      </c>
      <c r="D115" s="95">
        <f>6063+19077</f>
        <v>25140</v>
      </c>
      <c r="E115" s="95">
        <v>35801</v>
      </c>
      <c r="F115" s="95">
        <v>31995</v>
      </c>
      <c r="G115" s="110">
        <v>73421</v>
      </c>
      <c r="H115" s="54">
        <v>106299</v>
      </c>
      <c r="I115" s="54"/>
      <c r="J115" s="54"/>
      <c r="K115" s="54"/>
      <c r="L115" s="54"/>
      <c r="M115" s="54"/>
      <c r="N115" s="54"/>
      <c r="O115" s="54"/>
      <c r="P115" s="54"/>
      <c r="Q115" s="54"/>
      <c r="R115" s="54"/>
      <c r="S115" s="135"/>
      <c r="T115" s="136"/>
      <c r="U115" s="137"/>
      <c r="V115"/>
      <c r="W115"/>
      <c r="X115"/>
      <c r="Y115" s="27"/>
      <c r="Z115" s="15"/>
      <c r="AA115" s="15"/>
      <c r="AB115" s="15"/>
      <c r="AC115" s="15"/>
      <c r="AD115" s="15"/>
      <c r="AE115" s="15"/>
      <c r="AF115" s="15"/>
      <c r="AG115" s="15"/>
      <c r="AH115" s="15"/>
      <c r="AI115" s="15"/>
    </row>
    <row r="116" spans="1:35" s="16" customFormat="1" ht="12.6" customHeight="1" thickBot="1" x14ac:dyDescent="0.3">
      <c r="A116" s="164"/>
      <c r="B116" s="155"/>
      <c r="C116" s="122"/>
      <c r="D116" s="123" t="s">
        <v>13</v>
      </c>
      <c r="E116" s="124"/>
      <c r="F116" s="124"/>
      <c r="G116" s="124"/>
      <c r="H116" s="124"/>
      <c r="I116" s="124"/>
      <c r="J116" s="124"/>
      <c r="K116" s="124"/>
      <c r="L116" s="124"/>
      <c r="M116" s="124"/>
      <c r="N116" s="124"/>
      <c r="O116" s="124"/>
      <c r="P116" s="124"/>
      <c r="Q116" s="124"/>
      <c r="R116" s="125"/>
      <c r="S116" s="135"/>
      <c r="T116" s="136"/>
      <c r="U116" s="137"/>
      <c r="V116"/>
      <c r="W116"/>
      <c r="X116"/>
      <c r="Y116" s="27"/>
      <c r="Z116" s="15"/>
      <c r="AA116" s="15"/>
      <c r="AB116" s="15"/>
      <c r="AC116" s="15"/>
      <c r="AD116" s="15"/>
      <c r="AE116" s="15"/>
      <c r="AF116" s="15"/>
      <c r="AG116" s="15"/>
      <c r="AH116" s="15"/>
      <c r="AI116" s="15"/>
    </row>
    <row r="117" spans="1:35" s="16" customFormat="1" ht="12.6" customHeight="1" thickBot="1" x14ac:dyDescent="0.3">
      <c r="A117" s="165"/>
      <c r="B117" s="156"/>
      <c r="C117" s="126"/>
      <c r="D117" s="157"/>
      <c r="E117" s="158"/>
      <c r="F117" s="158"/>
      <c r="G117" s="158"/>
      <c r="H117" s="158"/>
      <c r="I117" s="158"/>
      <c r="J117" s="158"/>
      <c r="K117" s="158"/>
      <c r="L117" s="158"/>
      <c r="M117" s="158"/>
      <c r="N117" s="158"/>
      <c r="O117" s="158"/>
      <c r="P117" s="158"/>
      <c r="Q117" s="158"/>
      <c r="R117" s="127"/>
      <c r="S117" s="138"/>
      <c r="T117" s="139"/>
      <c r="U117" s="140"/>
      <c r="V117"/>
      <c r="W117"/>
      <c r="X117"/>
      <c r="Y117" s="27"/>
      <c r="Z117" s="15"/>
      <c r="AA117" s="15"/>
      <c r="AB117" s="15"/>
      <c r="AC117" s="15"/>
      <c r="AD117" s="15"/>
      <c r="AE117" s="15"/>
      <c r="AF117" s="15"/>
      <c r="AG117" s="15"/>
      <c r="AH117" s="15"/>
      <c r="AI117" s="15"/>
    </row>
    <row r="118" spans="1:35" s="16" customFormat="1" ht="15.75" thickBot="1" x14ac:dyDescent="0.3">
      <c r="A118" s="128"/>
      <c r="B118" s="128"/>
      <c r="C118" s="128"/>
      <c r="D118" s="128"/>
      <c r="E118" s="128"/>
      <c r="F118" s="128"/>
      <c r="G118" s="128"/>
      <c r="H118" s="128"/>
      <c r="I118" s="128"/>
      <c r="J118" s="128"/>
      <c r="K118" s="128"/>
      <c r="L118" s="128"/>
      <c r="M118" s="128"/>
      <c r="N118" s="128"/>
      <c r="O118" s="128"/>
      <c r="P118" s="128"/>
      <c r="Q118" s="128"/>
      <c r="R118" s="128"/>
      <c r="S118" s="128"/>
      <c r="T118" s="128"/>
      <c r="U118" s="128"/>
      <c r="V118"/>
      <c r="W118"/>
      <c r="X118"/>
      <c r="Y118" s="14"/>
      <c r="Z118" s="15"/>
      <c r="AA118" s="15"/>
      <c r="AB118" s="15"/>
      <c r="AC118" s="15"/>
      <c r="AD118" s="15"/>
      <c r="AE118" s="15"/>
      <c r="AF118" s="15"/>
      <c r="AG118" s="15"/>
      <c r="AH118" s="15"/>
      <c r="AI118" s="15"/>
    </row>
    <row r="119" spans="1:35" s="15" customFormat="1" ht="30" customHeight="1" thickBot="1" x14ac:dyDescent="0.3">
      <c r="A119" s="129" t="s">
        <v>94</v>
      </c>
      <c r="B119" s="149" t="s">
        <v>95</v>
      </c>
      <c r="C119" s="159"/>
      <c r="D119" s="64" t="s">
        <v>6</v>
      </c>
      <c r="E119" s="65">
        <v>2020</v>
      </c>
      <c r="F119" s="65">
        <v>2021</v>
      </c>
      <c r="G119" s="67">
        <v>2022</v>
      </c>
      <c r="H119" s="67">
        <v>2023</v>
      </c>
      <c r="I119" s="67">
        <v>2024</v>
      </c>
      <c r="J119" s="67">
        <v>2025</v>
      </c>
      <c r="K119" s="67">
        <v>2026</v>
      </c>
      <c r="L119" s="67">
        <v>2027</v>
      </c>
      <c r="M119" s="67">
        <v>2028</v>
      </c>
      <c r="N119" s="67">
        <v>2029</v>
      </c>
      <c r="O119" s="67">
        <v>2030</v>
      </c>
      <c r="P119" s="67">
        <v>2031</v>
      </c>
      <c r="Q119" s="67">
        <v>2032</v>
      </c>
      <c r="R119" s="68">
        <v>2033</v>
      </c>
      <c r="S119" s="151" t="s">
        <v>7</v>
      </c>
      <c r="T119" s="152"/>
      <c r="U119" s="153"/>
      <c r="V119"/>
      <c r="W119"/>
      <c r="X119"/>
      <c r="Y119" s="14"/>
    </row>
    <row r="120" spans="1:35" s="15" customFormat="1" ht="15.75" thickBot="1" x14ac:dyDescent="0.3">
      <c r="A120" s="143" t="s">
        <v>96</v>
      </c>
      <c r="B120" s="146" t="s">
        <v>97</v>
      </c>
      <c r="C120" s="24" t="s">
        <v>10</v>
      </c>
      <c r="D120" s="53"/>
      <c r="E120" s="53"/>
      <c r="F120" s="53"/>
      <c r="G120" s="54">
        <v>6</v>
      </c>
      <c r="H120" s="54">
        <v>7</v>
      </c>
      <c r="I120" s="54">
        <v>8</v>
      </c>
      <c r="J120" s="54">
        <v>9</v>
      </c>
      <c r="K120" s="54">
        <v>10</v>
      </c>
      <c r="L120" s="54">
        <v>11</v>
      </c>
      <c r="M120" s="54">
        <v>12</v>
      </c>
      <c r="N120" s="54">
        <v>13</v>
      </c>
      <c r="O120" s="54">
        <v>14</v>
      </c>
      <c r="P120" s="54">
        <v>15</v>
      </c>
      <c r="Q120" s="54">
        <v>16</v>
      </c>
      <c r="R120" s="54">
        <v>17</v>
      </c>
      <c r="S120" s="132" t="s">
        <v>98</v>
      </c>
      <c r="T120" s="133"/>
      <c r="U120" s="134"/>
      <c r="V120"/>
      <c r="W120"/>
      <c r="X120"/>
      <c r="Y120" s="14"/>
    </row>
    <row r="121" spans="1:35" s="15" customFormat="1" ht="15.75" thickBot="1" x14ac:dyDescent="0.3">
      <c r="A121" s="144"/>
      <c r="B121" s="147"/>
      <c r="C121" s="29" t="s">
        <v>12</v>
      </c>
      <c r="D121" s="95">
        <v>0</v>
      </c>
      <c r="E121" s="95">
        <v>3</v>
      </c>
      <c r="F121" s="110">
        <f>E121+2</f>
        <v>5</v>
      </c>
      <c r="G121" s="54">
        <v>6</v>
      </c>
      <c r="H121" s="54">
        <v>7</v>
      </c>
      <c r="I121" s="54"/>
      <c r="J121" s="54"/>
      <c r="K121" s="54"/>
      <c r="L121" s="54"/>
      <c r="M121" s="54"/>
      <c r="N121" s="54"/>
      <c r="O121" s="54"/>
      <c r="P121" s="54"/>
      <c r="Q121" s="54"/>
      <c r="R121" s="54"/>
      <c r="S121" s="135"/>
      <c r="T121" s="136"/>
      <c r="U121" s="137"/>
      <c r="V121"/>
      <c r="W121"/>
      <c r="X121"/>
      <c r="Y121" s="14"/>
    </row>
    <row r="122" spans="1:35" s="15" customFormat="1" ht="15.75" thickBot="1" x14ac:dyDescent="0.3">
      <c r="A122" s="144"/>
      <c r="B122" s="147"/>
      <c r="C122" s="44"/>
      <c r="D122" s="117" t="s">
        <v>13</v>
      </c>
      <c r="E122" s="118"/>
      <c r="F122" s="118"/>
      <c r="G122" s="118"/>
      <c r="H122" s="118"/>
      <c r="I122" s="118"/>
      <c r="J122" s="118"/>
      <c r="K122" s="118"/>
      <c r="L122" s="118"/>
      <c r="M122" s="118"/>
      <c r="N122" s="118"/>
      <c r="O122" s="118"/>
      <c r="P122" s="118"/>
      <c r="Q122" s="118"/>
      <c r="R122" s="118"/>
      <c r="S122" s="135"/>
      <c r="T122" s="136"/>
      <c r="U122" s="137"/>
      <c r="V122"/>
      <c r="W122"/>
      <c r="X122"/>
      <c r="Y122" s="14"/>
    </row>
    <row r="123" spans="1:35" s="15" customFormat="1" ht="15.75" thickBot="1" x14ac:dyDescent="0.3">
      <c r="A123" s="144"/>
      <c r="B123" s="148"/>
      <c r="C123" s="45"/>
      <c r="D123" s="32"/>
      <c r="E123" s="33"/>
      <c r="F123" s="33"/>
      <c r="G123" s="34"/>
      <c r="H123" s="34"/>
      <c r="I123" s="34"/>
      <c r="J123" s="34"/>
      <c r="K123" s="34"/>
      <c r="L123" s="34"/>
      <c r="M123" s="34"/>
      <c r="N123" s="34"/>
      <c r="O123" s="34"/>
      <c r="P123" s="34"/>
      <c r="Q123" s="34"/>
      <c r="R123" s="34"/>
      <c r="S123" s="138"/>
      <c r="T123" s="139"/>
      <c r="U123" s="140"/>
      <c r="V123"/>
      <c r="W123"/>
      <c r="X123"/>
      <c r="Y123" s="14"/>
    </row>
    <row r="124" spans="1:35" s="15" customFormat="1" ht="12.95" customHeight="1" thickBot="1" x14ac:dyDescent="0.3">
      <c r="A124" s="144"/>
      <c r="B124" s="149" t="s">
        <v>99</v>
      </c>
      <c r="C124" s="150"/>
      <c r="D124" s="64" t="s">
        <v>6</v>
      </c>
      <c r="E124" s="65">
        <v>2020</v>
      </c>
      <c r="F124" s="65">
        <v>2021</v>
      </c>
      <c r="G124" s="23">
        <v>2022</v>
      </c>
      <c r="H124" s="23">
        <v>2023</v>
      </c>
      <c r="I124" s="23">
        <v>2024</v>
      </c>
      <c r="J124" s="23">
        <v>2025</v>
      </c>
      <c r="K124" s="23">
        <v>2026</v>
      </c>
      <c r="L124" s="23">
        <v>2027</v>
      </c>
      <c r="M124" s="23">
        <v>2028</v>
      </c>
      <c r="N124" s="23">
        <v>2029</v>
      </c>
      <c r="O124" s="23">
        <v>2030</v>
      </c>
      <c r="P124" s="23">
        <v>2031</v>
      </c>
      <c r="Q124" s="23">
        <v>2032</v>
      </c>
      <c r="R124" s="23">
        <v>2033</v>
      </c>
      <c r="S124" s="151" t="s">
        <v>7</v>
      </c>
      <c r="T124" s="152"/>
      <c r="U124" s="153"/>
      <c r="V124"/>
      <c r="W124"/>
      <c r="X124"/>
      <c r="Y124" s="14"/>
    </row>
    <row r="125" spans="1:35" s="15" customFormat="1" ht="15.75" thickBot="1" x14ac:dyDescent="0.3">
      <c r="A125" s="144"/>
      <c r="B125" s="147" t="s">
        <v>100</v>
      </c>
      <c r="C125" s="24" t="s">
        <v>10</v>
      </c>
      <c r="D125" s="53"/>
      <c r="E125" s="53"/>
      <c r="F125" s="53"/>
      <c r="G125" s="54">
        <v>8</v>
      </c>
      <c r="H125" s="54">
        <v>10</v>
      </c>
      <c r="I125" s="54">
        <v>12</v>
      </c>
      <c r="J125" s="54">
        <v>13</v>
      </c>
      <c r="K125" s="54">
        <v>14</v>
      </c>
      <c r="L125" s="54">
        <v>15</v>
      </c>
      <c r="M125" s="54">
        <v>16</v>
      </c>
      <c r="N125" s="54">
        <v>17</v>
      </c>
      <c r="O125" s="54">
        <v>18</v>
      </c>
      <c r="P125" s="54">
        <v>19</v>
      </c>
      <c r="Q125" s="54">
        <v>20</v>
      </c>
      <c r="R125" s="54">
        <v>21</v>
      </c>
      <c r="S125" s="132" t="s">
        <v>101</v>
      </c>
      <c r="T125" s="133"/>
      <c r="U125" s="134"/>
      <c r="V125"/>
      <c r="W125"/>
      <c r="X125"/>
      <c r="Y125" s="14"/>
    </row>
    <row r="126" spans="1:35" s="15" customFormat="1" ht="15.75" thickBot="1" x14ac:dyDescent="0.3">
      <c r="A126" s="144"/>
      <c r="B126" s="147"/>
      <c r="C126" s="29" t="s">
        <v>12</v>
      </c>
      <c r="D126" s="95">
        <v>0</v>
      </c>
      <c r="E126" s="95">
        <v>4</v>
      </c>
      <c r="F126" s="110">
        <v>6</v>
      </c>
      <c r="G126" s="54">
        <v>8</v>
      </c>
      <c r="H126" s="54">
        <v>10</v>
      </c>
      <c r="I126" s="54"/>
      <c r="J126" s="54"/>
      <c r="K126" s="54"/>
      <c r="L126" s="54"/>
      <c r="M126" s="54"/>
      <c r="N126" s="54"/>
      <c r="O126" s="54"/>
      <c r="P126" s="54"/>
      <c r="Q126" s="54"/>
      <c r="R126" s="54"/>
      <c r="S126" s="135"/>
      <c r="T126" s="136"/>
      <c r="U126" s="137"/>
      <c r="V126"/>
      <c r="W126"/>
      <c r="X126"/>
      <c r="Y126" s="14"/>
    </row>
    <row r="127" spans="1:35" s="15" customFormat="1" ht="15.75" thickBot="1" x14ac:dyDescent="0.3">
      <c r="A127" s="144"/>
      <c r="B127" s="147"/>
      <c r="C127" s="122"/>
      <c r="D127" s="117" t="s">
        <v>13</v>
      </c>
      <c r="E127" s="118"/>
      <c r="F127" s="118"/>
      <c r="G127" s="118"/>
      <c r="H127" s="118"/>
      <c r="I127" s="118"/>
      <c r="J127" s="118"/>
      <c r="K127" s="118"/>
      <c r="L127" s="118"/>
      <c r="M127" s="118"/>
      <c r="N127" s="118"/>
      <c r="O127" s="118"/>
      <c r="P127" s="118"/>
      <c r="Q127" s="118"/>
      <c r="R127" s="118"/>
      <c r="S127" s="135"/>
      <c r="T127" s="136"/>
      <c r="U127" s="137"/>
      <c r="V127"/>
      <c r="W127"/>
      <c r="X127"/>
      <c r="Y127" s="14"/>
    </row>
    <row r="128" spans="1:35" s="15" customFormat="1" ht="41.25" customHeight="1" thickBot="1" x14ac:dyDescent="0.3">
      <c r="A128" s="145"/>
      <c r="B128" s="148"/>
      <c r="C128" s="126"/>
      <c r="D128" s="32"/>
      <c r="E128" s="34"/>
      <c r="F128" s="34"/>
      <c r="G128" s="34"/>
      <c r="H128" s="34"/>
      <c r="I128" s="34"/>
      <c r="J128" s="34"/>
      <c r="K128" s="34"/>
      <c r="L128" s="34"/>
      <c r="M128" s="34"/>
      <c r="N128" s="34"/>
      <c r="O128" s="34"/>
      <c r="P128" s="34"/>
      <c r="Q128" s="34"/>
      <c r="R128" s="34"/>
      <c r="S128" s="138"/>
      <c r="T128" s="139"/>
      <c r="U128" s="140"/>
      <c r="V128"/>
      <c r="W128"/>
      <c r="X128"/>
      <c r="Y128" s="14"/>
    </row>
    <row r="129" spans="4:25" s="4" customFormat="1" ht="25.5" customHeight="1" x14ac:dyDescent="0.25">
      <c r="D129" s="141"/>
      <c r="E129" s="141"/>
      <c r="F129" s="141"/>
      <c r="G129" s="141"/>
      <c r="H129" s="141"/>
      <c r="I129" s="141"/>
      <c r="J129" s="141"/>
      <c r="K129" s="141"/>
      <c r="L129" s="141"/>
      <c r="M129" s="141"/>
      <c r="N129" s="141"/>
      <c r="O129" s="141"/>
      <c r="P129" s="141"/>
      <c r="Q129" s="141"/>
      <c r="R129" s="141"/>
      <c r="Y129" s="5"/>
    </row>
    <row r="130" spans="4:25" s="4" customFormat="1" x14ac:dyDescent="0.25">
      <c r="D130" s="9"/>
      <c r="E130" s="9"/>
      <c r="F130" s="9"/>
      <c r="G130" s="9"/>
      <c r="H130" s="9"/>
      <c r="I130" s="9"/>
      <c r="J130" s="9"/>
      <c r="K130" s="9"/>
      <c r="L130" s="9"/>
      <c r="M130" s="9"/>
      <c r="N130" s="9"/>
      <c r="O130" s="9"/>
      <c r="P130" s="9"/>
      <c r="Q130" s="9"/>
      <c r="R130" s="9"/>
      <c r="Y130" s="5"/>
    </row>
    <row r="131" spans="4:25" s="4" customFormat="1" x14ac:dyDescent="0.25">
      <c r="D131" s="9"/>
      <c r="E131" s="9"/>
      <c r="F131" s="9"/>
      <c r="G131" s="9"/>
      <c r="H131" s="9"/>
      <c r="I131" s="9"/>
      <c r="J131" s="9"/>
      <c r="K131" s="9"/>
      <c r="L131" s="9"/>
      <c r="M131" s="9"/>
      <c r="N131" s="9"/>
      <c r="O131" s="9"/>
      <c r="P131" s="9"/>
      <c r="Q131" s="9"/>
      <c r="R131" s="9"/>
      <c r="Y131" s="5"/>
    </row>
    <row r="132" spans="4:25" s="4" customFormat="1" x14ac:dyDescent="0.25">
      <c r="D132" s="9"/>
      <c r="E132" s="9"/>
      <c r="F132" s="9"/>
      <c r="G132" s="9"/>
      <c r="H132" s="9"/>
      <c r="I132" s="9"/>
      <c r="J132" s="9"/>
      <c r="K132" s="9"/>
      <c r="L132" s="9"/>
      <c r="M132" s="9"/>
      <c r="N132" s="9"/>
      <c r="O132" s="9"/>
      <c r="P132" s="9"/>
      <c r="Q132" s="9"/>
      <c r="R132" s="9"/>
      <c r="Y132" s="5"/>
    </row>
    <row r="133" spans="4:25" s="4" customFormat="1" x14ac:dyDescent="0.25">
      <c r="D133" s="9"/>
      <c r="E133" s="9"/>
      <c r="F133" s="9"/>
      <c r="G133" s="9"/>
      <c r="H133" s="9"/>
      <c r="I133" s="9"/>
      <c r="J133" s="9"/>
      <c r="K133" s="9"/>
      <c r="L133" s="9"/>
      <c r="M133" s="9"/>
      <c r="N133" s="9"/>
      <c r="O133" s="9"/>
      <c r="P133" s="9"/>
      <c r="Q133" s="9"/>
      <c r="R133" s="9"/>
      <c r="Y133" s="5"/>
    </row>
    <row r="134" spans="4:25" s="4" customFormat="1" x14ac:dyDescent="0.2">
      <c r="D134" s="9"/>
      <c r="E134" s="9"/>
      <c r="F134" s="9"/>
      <c r="G134" s="9"/>
      <c r="H134" s="9"/>
      <c r="I134" s="9"/>
      <c r="J134" s="9"/>
      <c r="K134" s="9"/>
      <c r="L134" s="9"/>
      <c r="M134" s="9"/>
      <c r="N134" s="9"/>
      <c r="O134" s="9"/>
      <c r="P134" s="9"/>
      <c r="Q134" s="9"/>
      <c r="R134" s="9"/>
      <c r="S134" s="142"/>
      <c r="T134" s="142"/>
      <c r="U134" s="142"/>
      <c r="Y134" s="5"/>
    </row>
    <row r="135" spans="4:25" s="4" customFormat="1" x14ac:dyDescent="0.25">
      <c r="D135" s="9"/>
      <c r="E135" s="9"/>
      <c r="F135" s="9"/>
      <c r="G135" s="9"/>
      <c r="H135" s="9"/>
      <c r="I135" s="9"/>
      <c r="J135" s="9"/>
      <c r="K135" s="9"/>
      <c r="L135" s="9"/>
      <c r="M135" s="9"/>
      <c r="N135" s="9"/>
      <c r="O135" s="9"/>
      <c r="P135" s="9"/>
      <c r="Q135" s="9"/>
      <c r="R135" s="9"/>
      <c r="Y135" s="5"/>
    </row>
    <row r="136" spans="4:25" s="4" customFormat="1" x14ac:dyDescent="0.25">
      <c r="D136" s="9"/>
      <c r="E136" s="9"/>
      <c r="F136" s="9"/>
      <c r="G136" s="9"/>
      <c r="H136" s="9"/>
      <c r="I136" s="9"/>
      <c r="J136" s="9"/>
      <c r="K136" s="9"/>
      <c r="L136" s="9"/>
      <c r="M136" s="9"/>
      <c r="N136" s="9"/>
      <c r="O136" s="9"/>
      <c r="P136" s="9"/>
      <c r="Q136" s="9"/>
      <c r="R136" s="9"/>
      <c r="Y136" s="5"/>
    </row>
    <row r="137" spans="4:25" s="4" customFormat="1" x14ac:dyDescent="0.25">
      <c r="D137" s="9"/>
      <c r="E137" s="9"/>
      <c r="F137" s="9"/>
      <c r="G137" s="9"/>
      <c r="H137" s="9"/>
      <c r="I137" s="9"/>
      <c r="J137" s="9"/>
      <c r="K137" s="9"/>
      <c r="L137" s="9"/>
      <c r="M137" s="9"/>
      <c r="N137" s="9"/>
      <c r="O137" s="9"/>
      <c r="P137" s="9"/>
      <c r="Q137" s="9"/>
      <c r="R137" s="9"/>
      <c r="Y137" s="5"/>
    </row>
    <row r="138" spans="4:25" s="4" customFormat="1" x14ac:dyDescent="0.25">
      <c r="D138" s="9"/>
      <c r="E138" s="9"/>
      <c r="F138" s="9"/>
      <c r="G138" s="9"/>
      <c r="H138" s="9"/>
      <c r="I138" s="9"/>
      <c r="J138" s="9"/>
      <c r="K138" s="9"/>
      <c r="L138" s="9"/>
      <c r="M138" s="9"/>
      <c r="N138" s="9"/>
      <c r="O138" s="9"/>
      <c r="P138" s="9"/>
      <c r="Q138" s="9"/>
      <c r="R138" s="9"/>
      <c r="Y138" s="5"/>
    </row>
    <row r="139" spans="4:25" s="4" customFormat="1" x14ac:dyDescent="0.25">
      <c r="D139" s="9"/>
      <c r="E139" s="9"/>
      <c r="F139" s="9"/>
      <c r="G139" s="9"/>
      <c r="H139" s="9"/>
      <c r="I139" s="9"/>
      <c r="J139" s="9"/>
      <c r="K139" s="9"/>
      <c r="L139" s="9"/>
      <c r="M139" s="9"/>
      <c r="N139" s="9"/>
      <c r="O139" s="9"/>
      <c r="P139" s="9"/>
      <c r="Q139" s="9"/>
      <c r="R139" s="9"/>
      <c r="Y139" s="5"/>
    </row>
    <row r="140" spans="4:25" s="4" customFormat="1" x14ac:dyDescent="0.25">
      <c r="D140" s="9"/>
      <c r="E140" s="9"/>
      <c r="F140" s="9"/>
      <c r="G140" s="9"/>
      <c r="H140" s="9"/>
      <c r="I140" s="9"/>
      <c r="J140" s="9"/>
      <c r="K140" s="9"/>
      <c r="L140" s="9"/>
      <c r="M140" s="9"/>
      <c r="N140" s="9"/>
      <c r="O140" s="9"/>
      <c r="P140" s="9"/>
      <c r="Q140" s="9"/>
      <c r="R140" s="9"/>
      <c r="Y140" s="5"/>
    </row>
    <row r="141" spans="4:25" s="4" customFormat="1" x14ac:dyDescent="0.25">
      <c r="D141" s="9"/>
      <c r="E141" s="9"/>
      <c r="F141" s="9"/>
      <c r="G141" s="9"/>
      <c r="H141" s="9"/>
      <c r="I141" s="9"/>
      <c r="J141" s="9"/>
      <c r="K141" s="9"/>
      <c r="L141" s="9"/>
      <c r="M141" s="9"/>
      <c r="N141" s="9"/>
      <c r="O141" s="9"/>
      <c r="P141" s="9"/>
      <c r="Q141" s="9"/>
      <c r="R141" s="9"/>
      <c r="Y141" s="5"/>
    </row>
    <row r="142" spans="4:25" s="4" customFormat="1" x14ac:dyDescent="0.25">
      <c r="D142" s="9"/>
      <c r="E142" s="9"/>
      <c r="F142" s="9"/>
      <c r="G142" s="9"/>
      <c r="H142" s="9"/>
      <c r="I142" s="9"/>
      <c r="J142" s="9"/>
      <c r="K142" s="9"/>
      <c r="L142" s="9"/>
      <c r="M142" s="9"/>
      <c r="N142" s="9"/>
      <c r="O142" s="9"/>
      <c r="P142" s="9"/>
      <c r="Q142" s="9"/>
      <c r="R142" s="9"/>
      <c r="Y142" s="5"/>
    </row>
    <row r="143" spans="4:25" s="4" customFormat="1" x14ac:dyDescent="0.25">
      <c r="D143" s="9"/>
      <c r="E143" s="9"/>
      <c r="F143" s="9"/>
      <c r="G143" s="9"/>
      <c r="H143" s="9"/>
      <c r="I143" s="9"/>
      <c r="J143" s="9"/>
      <c r="K143" s="9"/>
      <c r="L143" s="9"/>
      <c r="M143" s="9"/>
      <c r="N143" s="9"/>
      <c r="O143" s="9"/>
      <c r="P143" s="9"/>
      <c r="Q143" s="9"/>
      <c r="R143" s="9"/>
      <c r="Y143" s="5"/>
    </row>
    <row r="144" spans="4:25" s="4" customFormat="1" x14ac:dyDescent="0.25">
      <c r="D144" s="9"/>
      <c r="E144" s="9"/>
      <c r="F144" s="9"/>
      <c r="G144" s="9"/>
      <c r="H144" s="9"/>
      <c r="I144" s="9"/>
      <c r="J144" s="9"/>
      <c r="K144" s="9"/>
      <c r="L144" s="9"/>
      <c r="M144" s="9"/>
      <c r="N144" s="9"/>
      <c r="O144" s="9"/>
      <c r="P144" s="9"/>
      <c r="Q144" s="9"/>
      <c r="R144" s="9"/>
      <c r="Y144" s="5"/>
    </row>
    <row r="145" spans="4:25" s="4" customFormat="1" x14ac:dyDescent="0.25">
      <c r="D145" s="9"/>
      <c r="E145" s="9"/>
      <c r="F145" s="9"/>
      <c r="G145" s="9"/>
      <c r="H145" s="9"/>
      <c r="I145" s="9"/>
      <c r="J145" s="9"/>
      <c r="K145" s="9"/>
      <c r="L145" s="9"/>
      <c r="M145" s="9"/>
      <c r="N145" s="9"/>
      <c r="O145" s="9"/>
      <c r="P145" s="9"/>
      <c r="Q145" s="9"/>
      <c r="R145" s="9"/>
      <c r="Y145" s="5"/>
    </row>
    <row r="146" spans="4:25" s="4" customFormat="1" x14ac:dyDescent="0.25">
      <c r="D146" s="9"/>
      <c r="E146" s="9"/>
      <c r="F146" s="9"/>
      <c r="G146" s="9"/>
      <c r="H146" s="9"/>
      <c r="I146" s="9"/>
      <c r="J146" s="9"/>
      <c r="K146" s="9"/>
      <c r="L146" s="9"/>
      <c r="M146" s="9"/>
      <c r="N146" s="9"/>
      <c r="O146" s="9"/>
      <c r="P146" s="9"/>
      <c r="Q146" s="9"/>
      <c r="R146" s="9"/>
      <c r="Y146" s="5"/>
    </row>
    <row r="147" spans="4:25" s="4" customFormat="1" x14ac:dyDescent="0.25">
      <c r="D147" s="9"/>
      <c r="E147" s="9"/>
      <c r="F147" s="9"/>
      <c r="G147" s="9"/>
      <c r="H147" s="9"/>
      <c r="I147" s="9"/>
      <c r="J147" s="9"/>
      <c r="K147" s="9"/>
      <c r="L147" s="9"/>
      <c r="M147" s="9"/>
      <c r="N147" s="9"/>
      <c r="O147" s="9"/>
      <c r="P147" s="9"/>
      <c r="Q147" s="9"/>
      <c r="R147" s="9"/>
      <c r="Y147" s="5"/>
    </row>
    <row r="148" spans="4:25" s="4" customFormat="1" x14ac:dyDescent="0.25">
      <c r="D148" s="9"/>
      <c r="E148" s="9"/>
      <c r="F148" s="9"/>
      <c r="G148" s="9"/>
      <c r="H148" s="9"/>
      <c r="I148" s="9"/>
      <c r="J148" s="9"/>
      <c r="K148" s="9"/>
      <c r="L148" s="9"/>
      <c r="M148" s="9"/>
      <c r="N148" s="9"/>
      <c r="O148" s="9"/>
      <c r="P148" s="9"/>
      <c r="Q148" s="9"/>
      <c r="R148" s="9"/>
      <c r="Y148" s="5"/>
    </row>
    <row r="149" spans="4:25" s="4" customFormat="1" x14ac:dyDescent="0.25">
      <c r="D149" s="9"/>
      <c r="E149" s="9"/>
      <c r="F149" s="9"/>
      <c r="G149" s="9"/>
      <c r="H149" s="9"/>
      <c r="I149" s="9"/>
      <c r="J149" s="9"/>
      <c r="K149" s="9"/>
      <c r="L149" s="9"/>
      <c r="M149" s="9"/>
      <c r="N149" s="9"/>
      <c r="O149" s="9"/>
      <c r="P149" s="9"/>
      <c r="Q149" s="9"/>
      <c r="R149" s="9"/>
      <c r="Y149" s="5"/>
    </row>
    <row r="150" spans="4:25" s="4" customFormat="1" x14ac:dyDescent="0.25">
      <c r="D150" s="9"/>
      <c r="E150" s="9"/>
      <c r="F150" s="9"/>
      <c r="G150" s="9"/>
      <c r="H150" s="9"/>
      <c r="I150" s="9"/>
      <c r="J150" s="9"/>
      <c r="K150" s="9"/>
      <c r="L150" s="9"/>
      <c r="M150" s="9"/>
      <c r="N150" s="9"/>
      <c r="O150" s="9"/>
      <c r="P150" s="9"/>
      <c r="Q150" s="9"/>
      <c r="R150" s="9"/>
      <c r="Y150" s="5"/>
    </row>
    <row r="151" spans="4:25" s="4" customFormat="1" x14ac:dyDescent="0.25">
      <c r="D151" s="9"/>
      <c r="E151" s="9"/>
      <c r="F151" s="9"/>
      <c r="G151" s="9"/>
      <c r="H151" s="9"/>
      <c r="I151" s="9"/>
      <c r="J151" s="9"/>
      <c r="K151" s="9"/>
      <c r="L151" s="9"/>
      <c r="M151" s="9"/>
      <c r="N151" s="9"/>
      <c r="O151" s="9"/>
      <c r="P151" s="9"/>
      <c r="Q151" s="9"/>
      <c r="R151" s="9"/>
      <c r="Y151" s="5"/>
    </row>
    <row r="152" spans="4:25" s="4" customFormat="1" x14ac:dyDescent="0.25">
      <c r="D152" s="9"/>
      <c r="E152" s="9"/>
      <c r="F152" s="9"/>
      <c r="G152" s="9"/>
      <c r="H152" s="9"/>
      <c r="I152" s="9"/>
      <c r="J152" s="9"/>
      <c r="K152" s="9"/>
      <c r="L152" s="9"/>
      <c r="M152" s="9"/>
      <c r="N152" s="9"/>
      <c r="O152" s="9"/>
      <c r="P152" s="9"/>
      <c r="Q152" s="9"/>
      <c r="R152" s="9"/>
      <c r="Y152" s="5"/>
    </row>
    <row r="153" spans="4:25" s="4" customFormat="1" x14ac:dyDescent="0.25">
      <c r="D153" s="9"/>
      <c r="E153" s="9"/>
      <c r="F153" s="9"/>
      <c r="G153" s="9"/>
      <c r="H153" s="9"/>
      <c r="I153" s="9"/>
      <c r="J153" s="9"/>
      <c r="K153" s="9"/>
      <c r="L153" s="9"/>
      <c r="M153" s="9"/>
      <c r="N153" s="9"/>
      <c r="O153" s="9"/>
      <c r="P153" s="9"/>
      <c r="Q153" s="9"/>
      <c r="R153" s="9"/>
      <c r="Y153" s="5"/>
    </row>
    <row r="154" spans="4:25" s="4" customFormat="1" x14ac:dyDescent="0.25">
      <c r="D154" s="9"/>
      <c r="E154" s="9"/>
      <c r="F154" s="9"/>
      <c r="G154" s="9"/>
      <c r="H154" s="9"/>
      <c r="I154" s="9"/>
      <c r="J154" s="9"/>
      <c r="K154" s="9"/>
      <c r="L154" s="9"/>
      <c r="M154" s="9"/>
      <c r="N154" s="9"/>
      <c r="O154" s="9"/>
      <c r="P154" s="9"/>
      <c r="Q154" s="9"/>
      <c r="R154" s="9"/>
      <c r="Y154" s="5"/>
    </row>
    <row r="155" spans="4:25" s="4" customFormat="1" x14ac:dyDescent="0.25">
      <c r="D155" s="9"/>
      <c r="E155" s="9"/>
      <c r="F155" s="9"/>
      <c r="G155" s="9"/>
      <c r="H155" s="9"/>
      <c r="I155" s="9"/>
      <c r="J155" s="9"/>
      <c r="K155" s="9"/>
      <c r="L155" s="9"/>
      <c r="M155" s="9"/>
      <c r="N155" s="9"/>
      <c r="O155" s="9"/>
      <c r="P155" s="9"/>
      <c r="Q155" s="9"/>
      <c r="R155" s="9"/>
      <c r="Y155" s="5"/>
    </row>
    <row r="156" spans="4:25" s="4" customFormat="1" x14ac:dyDescent="0.25">
      <c r="D156" s="9"/>
      <c r="E156" s="9"/>
      <c r="F156" s="9"/>
      <c r="G156" s="9"/>
      <c r="H156" s="9"/>
      <c r="I156" s="9"/>
      <c r="J156" s="9"/>
      <c r="K156" s="9"/>
      <c r="L156" s="9"/>
      <c r="M156" s="9"/>
      <c r="N156" s="9"/>
      <c r="O156" s="9"/>
      <c r="P156" s="9"/>
      <c r="Q156" s="9"/>
      <c r="R156" s="9"/>
      <c r="Y156" s="5"/>
    </row>
    <row r="157" spans="4:25" s="4" customFormat="1" x14ac:dyDescent="0.25">
      <c r="D157" s="9"/>
      <c r="E157" s="9"/>
      <c r="F157" s="9"/>
      <c r="G157" s="9"/>
      <c r="H157" s="9"/>
      <c r="I157" s="9"/>
      <c r="J157" s="9"/>
      <c r="K157" s="9"/>
      <c r="L157" s="9"/>
      <c r="M157" s="9"/>
      <c r="N157" s="9"/>
      <c r="O157" s="9"/>
      <c r="P157" s="9"/>
      <c r="Q157" s="9"/>
      <c r="R157" s="9"/>
      <c r="Y157" s="5"/>
    </row>
    <row r="158" spans="4:25" s="4" customFormat="1" x14ac:dyDescent="0.25">
      <c r="D158" s="9"/>
      <c r="E158" s="9"/>
      <c r="F158" s="9"/>
      <c r="G158" s="9"/>
      <c r="H158" s="9"/>
      <c r="I158" s="9"/>
      <c r="J158" s="9"/>
      <c r="K158" s="9"/>
      <c r="L158" s="9"/>
      <c r="M158" s="9"/>
      <c r="N158" s="9"/>
      <c r="O158" s="9"/>
      <c r="P158" s="9"/>
      <c r="Q158" s="9"/>
      <c r="R158" s="9"/>
      <c r="Y158" s="5"/>
    </row>
    <row r="159" spans="4:25" s="4" customFormat="1" x14ac:dyDescent="0.25">
      <c r="D159" s="9"/>
      <c r="E159" s="9"/>
      <c r="F159" s="9"/>
      <c r="G159" s="9"/>
      <c r="H159" s="9"/>
      <c r="I159" s="9"/>
      <c r="J159" s="9"/>
      <c r="K159" s="9"/>
      <c r="L159" s="9"/>
      <c r="M159" s="9"/>
      <c r="N159" s="9"/>
      <c r="O159" s="9"/>
      <c r="P159" s="9"/>
      <c r="Q159" s="9"/>
      <c r="R159" s="9"/>
      <c r="Y159" s="5"/>
    </row>
    <row r="160" spans="4:25" s="4" customFormat="1" x14ac:dyDescent="0.25">
      <c r="D160" s="9"/>
      <c r="E160" s="9"/>
      <c r="F160" s="9"/>
      <c r="G160" s="9"/>
      <c r="H160" s="9"/>
      <c r="I160" s="9"/>
      <c r="J160" s="9"/>
      <c r="K160" s="9"/>
      <c r="L160" s="9"/>
      <c r="M160" s="9"/>
      <c r="N160" s="9"/>
      <c r="O160" s="9"/>
      <c r="P160" s="9"/>
      <c r="Q160" s="9"/>
      <c r="R160" s="9"/>
      <c r="Y160" s="5"/>
    </row>
    <row r="161" spans="4:25" s="4" customFormat="1" x14ac:dyDescent="0.25">
      <c r="D161" s="9"/>
      <c r="E161" s="9"/>
      <c r="F161" s="9"/>
      <c r="G161" s="9"/>
      <c r="H161" s="9"/>
      <c r="I161" s="9"/>
      <c r="J161" s="9"/>
      <c r="K161" s="9"/>
      <c r="L161" s="9"/>
      <c r="M161" s="9"/>
      <c r="N161" s="9"/>
      <c r="O161" s="9"/>
      <c r="P161" s="9"/>
      <c r="Q161" s="9"/>
      <c r="R161" s="9"/>
      <c r="Y161" s="5"/>
    </row>
    <row r="162" spans="4:25" s="4" customFormat="1" x14ac:dyDescent="0.25">
      <c r="D162" s="9"/>
      <c r="E162" s="9"/>
      <c r="F162" s="9"/>
      <c r="G162" s="9"/>
      <c r="H162" s="9"/>
      <c r="I162" s="9"/>
      <c r="J162" s="9"/>
      <c r="K162" s="9"/>
      <c r="L162" s="9"/>
      <c r="M162" s="9"/>
      <c r="N162" s="9"/>
      <c r="O162" s="9"/>
      <c r="P162" s="9"/>
      <c r="Q162" s="9"/>
      <c r="R162" s="9"/>
      <c r="Y162" s="5"/>
    </row>
    <row r="163" spans="4:25" s="4" customFormat="1" x14ac:dyDescent="0.25">
      <c r="D163" s="9"/>
      <c r="E163" s="9"/>
      <c r="F163" s="9"/>
      <c r="G163" s="9"/>
      <c r="H163" s="9"/>
      <c r="I163" s="9"/>
      <c r="J163" s="9"/>
      <c r="K163" s="9"/>
      <c r="L163" s="9"/>
      <c r="M163" s="9"/>
      <c r="N163" s="9"/>
      <c r="O163" s="9"/>
      <c r="P163" s="9"/>
      <c r="Q163" s="9"/>
      <c r="R163" s="9"/>
      <c r="Y163" s="5"/>
    </row>
    <row r="164" spans="4:25" s="4" customFormat="1" x14ac:dyDescent="0.25">
      <c r="D164" s="9"/>
      <c r="E164" s="9"/>
      <c r="F164" s="9"/>
      <c r="G164" s="9"/>
      <c r="H164" s="9"/>
      <c r="I164" s="9"/>
      <c r="J164" s="9"/>
      <c r="K164" s="9"/>
      <c r="L164" s="9"/>
      <c r="M164" s="9"/>
      <c r="N164" s="9"/>
      <c r="O164" s="9"/>
      <c r="P164" s="9"/>
      <c r="Q164" s="9"/>
      <c r="R164" s="9"/>
      <c r="Y164" s="5"/>
    </row>
    <row r="165" spans="4:25" s="4" customFormat="1" x14ac:dyDescent="0.25">
      <c r="D165" s="9"/>
      <c r="E165" s="9"/>
      <c r="F165" s="9"/>
      <c r="G165" s="9"/>
      <c r="H165" s="9"/>
      <c r="I165" s="9"/>
      <c r="J165" s="9"/>
      <c r="K165" s="9"/>
      <c r="L165" s="9"/>
      <c r="M165" s="9"/>
      <c r="N165" s="9"/>
      <c r="O165" s="9"/>
      <c r="P165" s="9"/>
      <c r="Q165" s="9"/>
      <c r="R165" s="9"/>
      <c r="Y165" s="5"/>
    </row>
    <row r="166" spans="4:25" s="4" customFormat="1" x14ac:dyDescent="0.25">
      <c r="D166" s="9"/>
      <c r="E166" s="9"/>
      <c r="F166" s="9"/>
      <c r="G166" s="9"/>
      <c r="H166" s="9"/>
      <c r="I166" s="9"/>
      <c r="J166" s="9"/>
      <c r="K166" s="9"/>
      <c r="L166" s="9"/>
      <c r="M166" s="9"/>
      <c r="N166" s="9"/>
      <c r="O166" s="9"/>
      <c r="P166" s="9"/>
      <c r="Q166" s="9"/>
      <c r="R166" s="9"/>
      <c r="Y166" s="5"/>
    </row>
    <row r="167" spans="4:25" s="4" customFormat="1" x14ac:dyDescent="0.25">
      <c r="D167" s="9"/>
      <c r="E167" s="9"/>
      <c r="F167" s="9"/>
      <c r="G167" s="9"/>
      <c r="H167" s="9"/>
      <c r="I167" s="9"/>
      <c r="J167" s="9"/>
      <c r="K167" s="9"/>
      <c r="L167" s="9"/>
      <c r="M167" s="9"/>
      <c r="N167" s="9"/>
      <c r="O167" s="9"/>
      <c r="P167" s="9"/>
      <c r="Q167" s="9"/>
      <c r="R167" s="9"/>
      <c r="Y167" s="5"/>
    </row>
    <row r="168" spans="4:25" s="4" customFormat="1" x14ac:dyDescent="0.25">
      <c r="D168" s="9"/>
      <c r="E168" s="9"/>
      <c r="F168" s="9"/>
      <c r="G168" s="9"/>
      <c r="H168" s="9"/>
      <c r="I168" s="9"/>
      <c r="J168" s="9"/>
      <c r="K168" s="9"/>
      <c r="L168" s="9"/>
      <c r="M168" s="9"/>
      <c r="N168" s="9"/>
      <c r="O168" s="9"/>
      <c r="P168" s="9"/>
      <c r="Q168" s="9"/>
      <c r="R168" s="9"/>
      <c r="Y168" s="5"/>
    </row>
    <row r="169" spans="4:25" s="4" customFormat="1" x14ac:dyDescent="0.25">
      <c r="D169" s="9"/>
      <c r="E169" s="9"/>
      <c r="F169" s="9"/>
      <c r="G169" s="9"/>
      <c r="H169" s="9"/>
      <c r="I169" s="9"/>
      <c r="J169" s="9"/>
      <c r="K169" s="9"/>
      <c r="L169" s="9"/>
      <c r="M169" s="9"/>
      <c r="N169" s="9"/>
      <c r="O169" s="9"/>
      <c r="P169" s="9"/>
      <c r="Q169" s="9"/>
      <c r="R169" s="9"/>
      <c r="Y169" s="5"/>
    </row>
    <row r="170" spans="4:25" s="4" customFormat="1" x14ac:dyDescent="0.25">
      <c r="D170" s="9"/>
      <c r="E170" s="9"/>
      <c r="F170" s="9"/>
      <c r="G170" s="9"/>
      <c r="H170" s="9"/>
      <c r="I170" s="9"/>
      <c r="J170" s="9"/>
      <c r="K170" s="9"/>
      <c r="L170" s="9"/>
      <c r="M170" s="9"/>
      <c r="N170" s="9"/>
      <c r="O170" s="9"/>
      <c r="P170" s="9"/>
      <c r="Q170" s="9"/>
      <c r="R170" s="9"/>
      <c r="Y170" s="5"/>
    </row>
    <row r="171" spans="4:25" s="4" customFormat="1" x14ac:dyDescent="0.25">
      <c r="D171" s="9"/>
      <c r="E171" s="9"/>
      <c r="F171" s="9"/>
      <c r="G171" s="9"/>
      <c r="H171" s="9"/>
      <c r="I171" s="9"/>
      <c r="J171" s="9"/>
      <c r="K171" s="9"/>
      <c r="L171" s="9"/>
      <c r="M171" s="9"/>
      <c r="N171" s="9"/>
      <c r="O171" s="9"/>
      <c r="P171" s="9"/>
      <c r="Q171" s="9"/>
      <c r="R171" s="9"/>
      <c r="Y171" s="5"/>
    </row>
    <row r="172" spans="4:25" s="4" customFormat="1" x14ac:dyDescent="0.25">
      <c r="D172" s="9"/>
      <c r="E172" s="9"/>
      <c r="F172" s="9"/>
      <c r="G172" s="9"/>
      <c r="H172" s="9"/>
      <c r="I172" s="9"/>
      <c r="J172" s="9"/>
      <c r="K172" s="9"/>
      <c r="L172" s="9"/>
      <c r="M172" s="9"/>
      <c r="N172" s="9"/>
      <c r="O172" s="9"/>
      <c r="P172" s="9"/>
      <c r="Q172" s="9"/>
      <c r="R172" s="9"/>
      <c r="Y172" s="5"/>
    </row>
    <row r="173" spans="4:25" s="4" customFormat="1" x14ac:dyDescent="0.25">
      <c r="D173" s="9"/>
      <c r="E173" s="9"/>
      <c r="F173" s="9"/>
      <c r="G173" s="9"/>
      <c r="H173" s="9"/>
      <c r="I173" s="9"/>
      <c r="J173" s="9"/>
      <c r="K173" s="9"/>
      <c r="L173" s="9"/>
      <c r="M173" s="9"/>
      <c r="N173" s="9"/>
      <c r="O173" s="9"/>
      <c r="P173" s="9"/>
      <c r="Q173" s="9"/>
      <c r="R173" s="9"/>
      <c r="Y173" s="5"/>
    </row>
    <row r="174" spans="4:25" s="4" customFormat="1" x14ac:dyDescent="0.25">
      <c r="D174" s="9"/>
      <c r="E174" s="9"/>
      <c r="F174" s="9"/>
      <c r="G174" s="9"/>
      <c r="H174" s="9"/>
      <c r="I174" s="9"/>
      <c r="J174" s="9"/>
      <c r="K174" s="9"/>
      <c r="L174" s="9"/>
      <c r="M174" s="9"/>
      <c r="N174" s="9"/>
      <c r="O174" s="9"/>
      <c r="P174" s="9"/>
      <c r="Q174" s="9"/>
      <c r="R174" s="9"/>
      <c r="Y174" s="5"/>
    </row>
    <row r="175" spans="4:25" s="4" customFormat="1" x14ac:dyDescent="0.25">
      <c r="D175" s="9"/>
      <c r="E175" s="9"/>
      <c r="F175" s="9"/>
      <c r="G175" s="9"/>
      <c r="H175" s="9"/>
      <c r="I175" s="9"/>
      <c r="J175" s="9"/>
      <c r="K175" s="9"/>
      <c r="L175" s="9"/>
      <c r="M175" s="9"/>
      <c r="N175" s="9"/>
      <c r="O175" s="9"/>
      <c r="P175" s="9"/>
      <c r="Q175" s="9"/>
      <c r="R175" s="9"/>
      <c r="Y175" s="5"/>
    </row>
    <row r="176" spans="4:25" s="4" customFormat="1" x14ac:dyDescent="0.25">
      <c r="D176" s="9"/>
      <c r="E176" s="9"/>
      <c r="F176" s="9"/>
      <c r="G176" s="9"/>
      <c r="H176" s="9"/>
      <c r="I176" s="9"/>
      <c r="J176" s="9"/>
      <c r="K176" s="9"/>
      <c r="L176" s="9"/>
      <c r="M176" s="9"/>
      <c r="N176" s="9"/>
      <c r="O176" s="9"/>
      <c r="P176" s="9"/>
      <c r="Q176" s="9"/>
      <c r="R176" s="9"/>
      <c r="Y176" s="5"/>
    </row>
    <row r="177" spans="4:25" s="4" customFormat="1" x14ac:dyDescent="0.25">
      <c r="D177" s="9"/>
      <c r="E177" s="9"/>
      <c r="F177" s="9"/>
      <c r="G177" s="9"/>
      <c r="H177" s="9"/>
      <c r="I177" s="9"/>
      <c r="J177" s="9"/>
      <c r="K177" s="9"/>
      <c r="L177" s="9"/>
      <c r="M177" s="9"/>
      <c r="N177" s="9"/>
      <c r="O177" s="9"/>
      <c r="P177" s="9"/>
      <c r="Q177" s="9"/>
      <c r="R177" s="9"/>
      <c r="Y177" s="5"/>
    </row>
    <row r="178" spans="4:25" s="4" customFormat="1" x14ac:dyDescent="0.25">
      <c r="D178" s="9"/>
      <c r="E178" s="9"/>
      <c r="F178" s="9"/>
      <c r="G178" s="9"/>
      <c r="H178" s="9"/>
      <c r="I178" s="9"/>
      <c r="J178" s="9"/>
      <c r="K178" s="9"/>
      <c r="L178" s="9"/>
      <c r="M178" s="9"/>
      <c r="N178" s="9"/>
      <c r="O178" s="9"/>
      <c r="P178" s="9"/>
      <c r="Q178" s="9"/>
      <c r="R178" s="9"/>
      <c r="Y178" s="5"/>
    </row>
    <row r="179" spans="4:25" s="4" customFormat="1" x14ac:dyDescent="0.25">
      <c r="D179" s="9"/>
      <c r="E179" s="9"/>
      <c r="F179" s="9"/>
      <c r="G179" s="9"/>
      <c r="H179" s="9"/>
      <c r="I179" s="9"/>
      <c r="J179" s="9"/>
      <c r="K179" s="9"/>
      <c r="L179" s="9"/>
      <c r="M179" s="9"/>
      <c r="N179" s="9"/>
      <c r="O179" s="9"/>
      <c r="P179" s="9"/>
      <c r="Q179" s="9"/>
      <c r="R179" s="9"/>
      <c r="Y179" s="5"/>
    </row>
    <row r="180" spans="4:25" s="4" customFormat="1" x14ac:dyDescent="0.25">
      <c r="D180" s="9"/>
      <c r="E180" s="9"/>
      <c r="F180" s="9"/>
      <c r="G180" s="9"/>
      <c r="H180" s="9"/>
      <c r="I180" s="9"/>
      <c r="J180" s="9"/>
      <c r="K180" s="9"/>
      <c r="L180" s="9"/>
      <c r="M180" s="9"/>
      <c r="N180" s="9"/>
      <c r="O180" s="9"/>
      <c r="P180" s="9"/>
      <c r="Q180" s="9"/>
      <c r="R180" s="9"/>
      <c r="Y180" s="5"/>
    </row>
    <row r="181" spans="4:25" s="4" customFormat="1" x14ac:dyDescent="0.25">
      <c r="D181" s="9"/>
      <c r="E181" s="9"/>
      <c r="F181" s="9"/>
      <c r="G181" s="9"/>
      <c r="H181" s="9"/>
      <c r="I181" s="9"/>
      <c r="J181" s="9"/>
      <c r="K181" s="9"/>
      <c r="L181" s="9"/>
      <c r="M181" s="9"/>
      <c r="N181" s="9"/>
      <c r="O181" s="9"/>
      <c r="P181" s="9"/>
      <c r="Q181" s="9"/>
      <c r="R181" s="9"/>
      <c r="Y181" s="5"/>
    </row>
    <row r="182" spans="4:25" s="4" customFormat="1" x14ac:dyDescent="0.25">
      <c r="D182" s="9"/>
      <c r="E182" s="9"/>
      <c r="F182" s="9"/>
      <c r="G182" s="9"/>
      <c r="H182" s="9"/>
      <c r="I182" s="9"/>
      <c r="J182" s="9"/>
      <c r="K182" s="9"/>
      <c r="L182" s="9"/>
      <c r="M182" s="9"/>
      <c r="N182" s="9"/>
      <c r="O182" s="9"/>
      <c r="P182" s="9"/>
      <c r="Q182" s="9"/>
      <c r="R182" s="9"/>
      <c r="Y182" s="5"/>
    </row>
    <row r="183" spans="4:25" s="4" customFormat="1" x14ac:dyDescent="0.25">
      <c r="D183" s="9"/>
      <c r="E183" s="9"/>
      <c r="F183" s="9"/>
      <c r="G183" s="9"/>
      <c r="H183" s="9"/>
      <c r="I183" s="9"/>
      <c r="J183" s="9"/>
      <c r="K183" s="9"/>
      <c r="L183" s="9"/>
      <c r="M183" s="9"/>
      <c r="N183" s="9"/>
      <c r="O183" s="9"/>
      <c r="P183" s="9"/>
      <c r="Q183" s="9"/>
      <c r="R183" s="9"/>
      <c r="Y183" s="5"/>
    </row>
    <row r="184" spans="4:25" s="4" customFormat="1" x14ac:dyDescent="0.25">
      <c r="D184" s="9"/>
      <c r="E184" s="9"/>
      <c r="F184" s="9"/>
      <c r="G184" s="9"/>
      <c r="H184" s="9"/>
      <c r="I184" s="9"/>
      <c r="J184" s="9"/>
      <c r="K184" s="9"/>
      <c r="L184" s="9"/>
      <c r="M184" s="9"/>
      <c r="N184" s="9"/>
      <c r="O184" s="9"/>
      <c r="P184" s="9"/>
      <c r="Q184" s="9"/>
      <c r="R184" s="9"/>
      <c r="Y184" s="5"/>
    </row>
    <row r="185" spans="4:25" s="4" customFormat="1" x14ac:dyDescent="0.25">
      <c r="D185" s="9"/>
      <c r="E185" s="9"/>
      <c r="F185" s="9"/>
      <c r="G185" s="9"/>
      <c r="H185" s="9"/>
      <c r="I185" s="9"/>
      <c r="J185" s="9"/>
      <c r="K185" s="9"/>
      <c r="L185" s="9"/>
      <c r="M185" s="9"/>
      <c r="N185" s="9"/>
      <c r="O185" s="9"/>
      <c r="P185" s="9"/>
      <c r="Q185" s="9"/>
      <c r="R185" s="9"/>
      <c r="Y185" s="5"/>
    </row>
    <row r="186" spans="4:25" s="4" customFormat="1" x14ac:dyDescent="0.25">
      <c r="D186" s="9"/>
      <c r="E186" s="9"/>
      <c r="F186" s="9"/>
      <c r="G186" s="9"/>
      <c r="H186" s="9"/>
      <c r="I186" s="9"/>
      <c r="J186" s="9"/>
      <c r="K186" s="9"/>
      <c r="L186" s="9"/>
      <c r="M186" s="9"/>
      <c r="N186" s="9"/>
      <c r="O186" s="9"/>
      <c r="P186" s="9"/>
      <c r="Q186" s="9"/>
      <c r="R186" s="9"/>
      <c r="Y186" s="5"/>
    </row>
    <row r="187" spans="4:25" s="4" customFormat="1" x14ac:dyDescent="0.25">
      <c r="D187" s="9"/>
      <c r="E187" s="9"/>
      <c r="F187" s="9"/>
      <c r="G187" s="9"/>
      <c r="H187" s="9"/>
      <c r="I187" s="9"/>
      <c r="J187" s="9"/>
      <c r="K187" s="9"/>
      <c r="L187" s="9"/>
      <c r="M187" s="9"/>
      <c r="N187" s="9"/>
      <c r="O187" s="9"/>
      <c r="P187" s="9"/>
      <c r="Q187" s="9"/>
      <c r="R187" s="9"/>
      <c r="Y187" s="5"/>
    </row>
    <row r="188" spans="4:25" s="4" customFormat="1" x14ac:dyDescent="0.25">
      <c r="D188" s="9"/>
      <c r="E188" s="9"/>
      <c r="F188" s="9"/>
      <c r="G188" s="9"/>
      <c r="H188" s="9"/>
      <c r="I188" s="9"/>
      <c r="J188" s="9"/>
      <c r="K188" s="9"/>
      <c r="L188" s="9"/>
      <c r="M188" s="9"/>
      <c r="N188" s="9"/>
      <c r="O188" s="9"/>
      <c r="P188" s="9"/>
      <c r="Q188" s="9"/>
      <c r="R188" s="9"/>
      <c r="Y188" s="5"/>
    </row>
    <row r="189" spans="4:25" s="4" customFormat="1" x14ac:dyDescent="0.25">
      <c r="D189" s="9"/>
      <c r="E189" s="9"/>
      <c r="F189" s="9"/>
      <c r="G189" s="9"/>
      <c r="H189" s="9"/>
      <c r="I189" s="9"/>
      <c r="J189" s="9"/>
      <c r="K189" s="9"/>
      <c r="L189" s="9"/>
      <c r="M189" s="9"/>
      <c r="N189" s="9"/>
      <c r="O189" s="9"/>
      <c r="P189" s="9"/>
      <c r="Q189" s="9"/>
      <c r="R189" s="9"/>
      <c r="Y189" s="5"/>
    </row>
    <row r="190" spans="4:25" s="4" customFormat="1" x14ac:dyDescent="0.25">
      <c r="D190" s="9"/>
      <c r="E190" s="9"/>
      <c r="F190" s="9"/>
      <c r="G190" s="9"/>
      <c r="H190" s="9"/>
      <c r="I190" s="9"/>
      <c r="J190" s="9"/>
      <c r="K190" s="9"/>
      <c r="L190" s="9"/>
      <c r="M190" s="9"/>
      <c r="N190" s="9"/>
      <c r="O190" s="9"/>
      <c r="P190" s="9"/>
      <c r="Q190" s="9"/>
      <c r="R190" s="9"/>
      <c r="Y190" s="5"/>
    </row>
    <row r="191" spans="4:25" s="4" customFormat="1" x14ac:dyDescent="0.25">
      <c r="D191" s="9"/>
      <c r="E191" s="9"/>
      <c r="F191" s="9"/>
      <c r="G191" s="9"/>
      <c r="H191" s="9"/>
      <c r="I191" s="9"/>
      <c r="J191" s="9"/>
      <c r="K191" s="9"/>
      <c r="L191" s="9"/>
      <c r="M191" s="9"/>
      <c r="N191" s="9"/>
      <c r="O191" s="9"/>
      <c r="P191" s="9"/>
      <c r="Q191" s="9"/>
      <c r="R191" s="9"/>
      <c r="Y191" s="5"/>
    </row>
    <row r="192" spans="4:25" s="4" customFormat="1" x14ac:dyDescent="0.25">
      <c r="D192" s="9"/>
      <c r="E192" s="9"/>
      <c r="F192" s="9"/>
      <c r="G192" s="9"/>
      <c r="H192" s="9"/>
      <c r="I192" s="9"/>
      <c r="J192" s="9"/>
      <c r="K192" s="9"/>
      <c r="L192" s="9"/>
      <c r="M192" s="9"/>
      <c r="N192" s="9"/>
      <c r="O192" s="9"/>
      <c r="P192" s="9"/>
      <c r="Q192" s="9"/>
      <c r="R192" s="9"/>
      <c r="Y192" s="5"/>
    </row>
    <row r="193" spans="1:25" s="4" customFormat="1" x14ac:dyDescent="0.25">
      <c r="D193" s="9"/>
      <c r="E193" s="9"/>
      <c r="F193" s="9"/>
      <c r="G193" s="9"/>
      <c r="H193" s="9"/>
      <c r="I193" s="9"/>
      <c r="J193" s="9"/>
      <c r="K193" s="9"/>
      <c r="L193" s="9"/>
      <c r="M193" s="9"/>
      <c r="N193" s="9"/>
      <c r="O193" s="9"/>
      <c r="P193" s="9"/>
      <c r="Q193" s="9"/>
      <c r="R193" s="9"/>
      <c r="Y193" s="5"/>
    </row>
    <row r="194" spans="1:25" s="4" customFormat="1" x14ac:dyDescent="0.25">
      <c r="D194" s="9"/>
      <c r="E194" s="9"/>
      <c r="F194" s="9"/>
      <c r="G194" s="9"/>
      <c r="H194" s="9"/>
      <c r="I194" s="9"/>
      <c r="J194" s="9"/>
      <c r="K194" s="9"/>
      <c r="L194" s="9"/>
      <c r="M194" s="9"/>
      <c r="N194" s="9"/>
      <c r="O194" s="9"/>
      <c r="P194" s="9"/>
      <c r="Q194" s="9"/>
      <c r="R194" s="9"/>
      <c r="Y194" s="5"/>
    </row>
    <row r="195" spans="1:25" s="4" customFormat="1" x14ac:dyDescent="0.25">
      <c r="D195" s="9"/>
      <c r="E195" s="9"/>
      <c r="F195" s="9"/>
      <c r="G195" s="9"/>
      <c r="H195" s="9"/>
      <c r="I195" s="9"/>
      <c r="J195" s="9"/>
      <c r="K195" s="9"/>
      <c r="L195" s="9"/>
      <c r="M195" s="9"/>
      <c r="N195" s="9"/>
      <c r="O195" s="9"/>
      <c r="P195" s="9"/>
      <c r="Q195" s="9"/>
      <c r="R195" s="9"/>
      <c r="Y195" s="5"/>
    </row>
    <row r="196" spans="1:25" s="4" customFormat="1" x14ac:dyDescent="0.25">
      <c r="D196" s="9"/>
      <c r="E196" s="9"/>
      <c r="F196" s="9"/>
      <c r="G196" s="9"/>
      <c r="H196" s="9"/>
      <c r="I196" s="9"/>
      <c r="J196" s="9"/>
      <c r="K196" s="9"/>
      <c r="L196" s="9"/>
      <c r="M196" s="9"/>
      <c r="N196" s="9"/>
      <c r="O196" s="9"/>
      <c r="P196" s="9"/>
      <c r="Q196" s="9"/>
      <c r="R196" s="9"/>
      <c r="Y196" s="5"/>
    </row>
    <row r="197" spans="1:25" s="4" customFormat="1" x14ac:dyDescent="0.25">
      <c r="D197" s="9"/>
      <c r="E197" s="9"/>
      <c r="F197" s="9"/>
      <c r="G197" s="9"/>
      <c r="H197" s="9"/>
      <c r="I197" s="9"/>
      <c r="J197" s="9"/>
      <c r="K197" s="9"/>
      <c r="L197" s="9"/>
      <c r="M197" s="9"/>
      <c r="N197" s="9"/>
      <c r="O197" s="9"/>
      <c r="P197" s="9"/>
      <c r="Q197" s="9"/>
      <c r="R197" s="9"/>
      <c r="Y197" s="5"/>
    </row>
    <row r="198" spans="1:25" s="4" customFormat="1" x14ac:dyDescent="0.25">
      <c r="D198" s="9"/>
      <c r="E198" s="9"/>
      <c r="F198" s="9"/>
      <c r="G198" s="9"/>
      <c r="H198" s="9"/>
      <c r="I198" s="9"/>
      <c r="J198" s="9"/>
      <c r="K198" s="9"/>
      <c r="L198" s="9"/>
      <c r="M198" s="9"/>
      <c r="N198" s="9"/>
      <c r="O198" s="9"/>
      <c r="P198" s="9"/>
      <c r="Q198" s="9"/>
      <c r="R198" s="9"/>
      <c r="Y198" s="5"/>
    </row>
    <row r="199" spans="1:25" s="4" customFormat="1" x14ac:dyDescent="0.25">
      <c r="D199" s="9"/>
      <c r="E199" s="9"/>
      <c r="F199" s="9"/>
      <c r="G199" s="9"/>
      <c r="H199" s="9"/>
      <c r="I199" s="9"/>
      <c r="J199" s="9"/>
      <c r="K199" s="9"/>
      <c r="L199" s="9"/>
      <c r="M199" s="9"/>
      <c r="N199" s="9"/>
      <c r="O199" s="9"/>
      <c r="P199" s="9"/>
      <c r="Q199" s="9"/>
      <c r="R199" s="9"/>
      <c r="Y199" s="5"/>
    </row>
    <row r="200" spans="1:25" s="4" customFormat="1" x14ac:dyDescent="0.25">
      <c r="D200" s="9"/>
      <c r="E200" s="9"/>
      <c r="F200" s="9"/>
      <c r="G200" s="9"/>
      <c r="H200" s="9"/>
      <c r="I200" s="9"/>
      <c r="J200" s="9"/>
      <c r="K200" s="9"/>
      <c r="L200" s="9"/>
      <c r="M200" s="9"/>
      <c r="N200" s="9"/>
      <c r="O200" s="9"/>
      <c r="P200" s="9"/>
      <c r="Q200" s="9"/>
      <c r="R200" s="9"/>
      <c r="Y200" s="5"/>
    </row>
    <row r="201" spans="1:25" s="4" customFormat="1" x14ac:dyDescent="0.25">
      <c r="D201" s="9"/>
      <c r="E201" s="9"/>
      <c r="F201" s="9"/>
      <c r="G201" s="9"/>
      <c r="H201" s="9"/>
      <c r="I201" s="9"/>
      <c r="J201" s="9"/>
      <c r="K201" s="9"/>
      <c r="L201" s="9"/>
      <c r="M201" s="9"/>
      <c r="N201" s="9"/>
      <c r="O201" s="9"/>
      <c r="P201" s="9"/>
      <c r="Q201" s="9"/>
      <c r="R201" s="9"/>
      <c r="Y201" s="5"/>
    </row>
    <row r="202" spans="1:25" s="4" customFormat="1" x14ac:dyDescent="0.25">
      <c r="D202" s="9"/>
      <c r="E202" s="9"/>
      <c r="F202" s="9"/>
      <c r="G202" s="9"/>
      <c r="H202" s="9"/>
      <c r="I202" s="9"/>
      <c r="J202" s="9"/>
      <c r="K202" s="9"/>
      <c r="L202" s="9"/>
      <c r="M202" s="9"/>
      <c r="N202" s="9"/>
      <c r="O202" s="9"/>
      <c r="P202" s="9"/>
      <c r="Q202" s="9"/>
      <c r="R202" s="9"/>
      <c r="Y202" s="5"/>
    </row>
    <row r="203" spans="1:25" s="4" customFormat="1" x14ac:dyDescent="0.25">
      <c r="A203" s="130"/>
      <c r="D203" s="9"/>
      <c r="E203" s="9"/>
      <c r="F203" s="9"/>
      <c r="G203" s="9"/>
      <c r="H203" s="9"/>
      <c r="I203" s="9"/>
      <c r="J203" s="9"/>
      <c r="K203" s="9"/>
      <c r="L203" s="9"/>
      <c r="M203" s="9"/>
      <c r="N203" s="9"/>
      <c r="O203" s="9"/>
      <c r="P203" s="9"/>
      <c r="Q203" s="9"/>
      <c r="R203" s="9"/>
      <c r="Y203" s="5"/>
    </row>
    <row r="204" spans="1:25" s="4" customFormat="1" x14ac:dyDescent="0.25">
      <c r="A204" s="130"/>
      <c r="D204" s="9"/>
      <c r="E204" s="9"/>
      <c r="F204" s="9"/>
      <c r="G204" s="9"/>
      <c r="H204" s="9"/>
      <c r="I204" s="9"/>
      <c r="J204" s="9"/>
      <c r="K204" s="9"/>
      <c r="L204" s="9"/>
      <c r="M204" s="9"/>
      <c r="N204" s="9"/>
      <c r="O204" s="9"/>
      <c r="P204" s="9"/>
      <c r="Q204" s="9"/>
      <c r="R204" s="9"/>
      <c r="Y204" s="5"/>
    </row>
    <row r="205" spans="1:25" s="4" customFormat="1" x14ac:dyDescent="0.25">
      <c r="A205" s="130"/>
      <c r="D205" s="9"/>
      <c r="E205" s="9"/>
      <c r="F205" s="9"/>
      <c r="G205" s="9"/>
      <c r="H205" s="9"/>
      <c r="I205" s="9"/>
      <c r="J205" s="9"/>
      <c r="K205" s="9"/>
      <c r="L205" s="9"/>
      <c r="M205" s="9"/>
      <c r="N205" s="9"/>
      <c r="O205" s="9"/>
      <c r="P205" s="9"/>
      <c r="Q205" s="9"/>
      <c r="R205" s="9"/>
      <c r="Y205" s="5"/>
    </row>
    <row r="206" spans="1:25" s="4" customFormat="1" x14ac:dyDescent="0.25">
      <c r="A206" s="130"/>
      <c r="C206" s="130"/>
      <c r="D206" s="131"/>
      <c r="E206" s="131"/>
      <c r="F206" s="131"/>
      <c r="G206" s="131"/>
      <c r="H206" s="131"/>
      <c r="I206" s="131"/>
      <c r="J206" s="131"/>
      <c r="K206" s="131"/>
      <c r="L206" s="131"/>
      <c r="M206" s="131"/>
      <c r="N206" s="131"/>
      <c r="O206" s="131"/>
      <c r="P206" s="131"/>
      <c r="Q206" s="131"/>
      <c r="R206" s="131"/>
      <c r="Y206" s="5"/>
    </row>
    <row r="207" spans="1:25" s="4" customFormat="1" x14ac:dyDescent="0.25">
      <c r="A207" s="130"/>
      <c r="C207" s="130"/>
      <c r="D207" s="131"/>
      <c r="E207" s="131"/>
      <c r="F207" s="131"/>
      <c r="G207" s="131"/>
      <c r="H207" s="131"/>
      <c r="I207" s="131"/>
      <c r="J207" s="131"/>
      <c r="K207" s="131"/>
      <c r="L207" s="131"/>
      <c r="M207" s="131"/>
      <c r="N207" s="131"/>
      <c r="O207" s="131"/>
      <c r="P207" s="131"/>
      <c r="Q207" s="131"/>
      <c r="R207" s="131"/>
      <c r="Y207" s="5"/>
    </row>
    <row r="208" spans="1:25" s="4" customFormat="1" x14ac:dyDescent="0.25">
      <c r="A208" s="130"/>
      <c r="B208" s="130"/>
      <c r="C208" s="130"/>
      <c r="D208" s="131"/>
      <c r="E208" s="131"/>
      <c r="F208" s="131"/>
      <c r="G208" s="131"/>
      <c r="H208" s="131"/>
      <c r="I208" s="131"/>
      <c r="J208" s="131"/>
      <c r="K208" s="131"/>
      <c r="L208" s="131"/>
      <c r="M208" s="131"/>
      <c r="N208" s="131"/>
      <c r="O208" s="131"/>
      <c r="P208" s="131"/>
      <c r="Q208" s="131"/>
      <c r="R208" s="131"/>
      <c r="Y208" s="5"/>
    </row>
    <row r="209" spans="1:25" s="4" customFormat="1" x14ac:dyDescent="0.25">
      <c r="A209" s="130"/>
      <c r="B209" s="130"/>
      <c r="C209" s="130"/>
      <c r="D209" s="131"/>
      <c r="E209" s="131"/>
      <c r="F209" s="131"/>
      <c r="G209" s="131"/>
      <c r="H209" s="131"/>
      <c r="I209" s="131"/>
      <c r="J209" s="131"/>
      <c r="K209" s="131"/>
      <c r="L209" s="131"/>
      <c r="M209" s="131"/>
      <c r="N209" s="131"/>
      <c r="O209" s="131"/>
      <c r="P209" s="131"/>
      <c r="Q209" s="131"/>
      <c r="R209" s="131"/>
      <c r="Y209" s="5"/>
    </row>
    <row r="210" spans="1:25" s="4" customFormat="1" x14ac:dyDescent="0.25">
      <c r="A210" s="130"/>
      <c r="B210" s="130"/>
      <c r="C210" s="130"/>
      <c r="D210" s="131"/>
      <c r="E210" s="131"/>
      <c r="F210" s="131"/>
      <c r="G210" s="131"/>
      <c r="H210" s="131"/>
      <c r="I210" s="131"/>
      <c r="J210" s="131"/>
      <c r="K210" s="131"/>
      <c r="L210" s="131"/>
      <c r="M210" s="131"/>
      <c r="N210" s="131"/>
      <c r="O210" s="131"/>
      <c r="P210" s="131"/>
      <c r="Q210" s="131"/>
      <c r="R210" s="131"/>
      <c r="Y210" s="5"/>
    </row>
    <row r="211" spans="1:25" s="4" customFormat="1" x14ac:dyDescent="0.25">
      <c r="A211" s="130"/>
      <c r="B211" s="130"/>
      <c r="C211" s="130"/>
      <c r="D211" s="131"/>
      <c r="E211" s="131"/>
      <c r="F211" s="131"/>
      <c r="G211" s="131"/>
      <c r="H211" s="131"/>
      <c r="I211" s="131"/>
      <c r="J211" s="131"/>
      <c r="K211" s="131"/>
      <c r="L211" s="131"/>
      <c r="M211" s="131"/>
      <c r="N211" s="131"/>
      <c r="O211" s="131"/>
      <c r="P211" s="131"/>
      <c r="Q211" s="131"/>
      <c r="R211" s="131"/>
      <c r="Y211" s="5"/>
    </row>
    <row r="212" spans="1:25" s="4" customFormat="1" x14ac:dyDescent="0.25">
      <c r="A212" s="130"/>
      <c r="B212" s="130"/>
      <c r="C212" s="130"/>
      <c r="D212" s="131"/>
      <c r="E212" s="131"/>
      <c r="F212" s="131"/>
      <c r="G212" s="131"/>
      <c r="H212" s="131"/>
      <c r="I212" s="131"/>
      <c r="J212" s="131"/>
      <c r="K212" s="131"/>
      <c r="L212" s="131"/>
      <c r="M212" s="131"/>
      <c r="N212" s="131"/>
      <c r="O212" s="131"/>
      <c r="P212" s="131"/>
      <c r="Q212" s="131"/>
      <c r="R212" s="131"/>
      <c r="Y212" s="5"/>
    </row>
  </sheetData>
  <mergeCells count="121">
    <mergeCell ref="Y7:Y10"/>
    <mergeCell ref="Z7:AC8"/>
    <mergeCell ref="C9:C10"/>
    <mergeCell ref="S11:U11"/>
    <mergeCell ref="B12:B15"/>
    <mergeCell ref="S12:U15"/>
    <mergeCell ref="Y12:Y15"/>
    <mergeCell ref="G5:Q5"/>
    <mergeCell ref="S6:U6"/>
    <mergeCell ref="B7:B10"/>
    <mergeCell ref="S7:U10"/>
    <mergeCell ref="C14:C15"/>
    <mergeCell ref="Z22:AC25"/>
    <mergeCell ref="C24:C25"/>
    <mergeCell ref="S27:U27"/>
    <mergeCell ref="A28:A55"/>
    <mergeCell ref="B28:B31"/>
    <mergeCell ref="S28:U31"/>
    <mergeCell ref="Y28:Y31"/>
    <mergeCell ref="Z17:AC20"/>
    <mergeCell ref="C19:C20"/>
    <mergeCell ref="A21:A25"/>
    <mergeCell ref="S21:U21"/>
    <mergeCell ref="B22:B25"/>
    <mergeCell ref="S22:U25"/>
    <mergeCell ref="Y22:Y25"/>
    <mergeCell ref="B17:B20"/>
    <mergeCell ref="S17:U20"/>
    <mergeCell ref="Y17:Y20"/>
    <mergeCell ref="A7:A20"/>
    <mergeCell ref="S16:U16"/>
    <mergeCell ref="S46:U46"/>
    <mergeCell ref="B47:B50"/>
    <mergeCell ref="S47:U50"/>
    <mergeCell ref="S37:U37"/>
    <mergeCell ref="B38:B45"/>
    <mergeCell ref="S38:U45"/>
    <mergeCell ref="Y38:Y45"/>
    <mergeCell ref="Z28:AB31"/>
    <mergeCell ref="C30:C31"/>
    <mergeCell ref="S32:U32"/>
    <mergeCell ref="B33:B36"/>
    <mergeCell ref="S33:U36"/>
    <mergeCell ref="Y33:Y36"/>
    <mergeCell ref="C35:C36"/>
    <mergeCell ref="S57:U57"/>
    <mergeCell ref="A58:A86"/>
    <mergeCell ref="B58:B61"/>
    <mergeCell ref="S58:U61"/>
    <mergeCell ref="C60:C61"/>
    <mergeCell ref="S62:U62"/>
    <mergeCell ref="Y47:Y50"/>
    <mergeCell ref="C49:C50"/>
    <mergeCell ref="S51:U51"/>
    <mergeCell ref="Y51:Y55"/>
    <mergeCell ref="B52:B55"/>
    <mergeCell ref="S52:U55"/>
    <mergeCell ref="C54:C55"/>
    <mergeCell ref="B68:B71"/>
    <mergeCell ref="S68:U71"/>
    <mergeCell ref="C70:C71"/>
    <mergeCell ref="S72:U72"/>
    <mergeCell ref="B63:B66"/>
    <mergeCell ref="S63:U66"/>
    <mergeCell ref="C65:C66"/>
    <mergeCell ref="S67:U67"/>
    <mergeCell ref="S82:U82"/>
    <mergeCell ref="B83:B86"/>
    <mergeCell ref="S83:U86"/>
    <mergeCell ref="C85:C86"/>
    <mergeCell ref="B73:B76"/>
    <mergeCell ref="S73:U76"/>
    <mergeCell ref="Y74:Y77"/>
    <mergeCell ref="C75:C76"/>
    <mergeCell ref="S77:U81"/>
    <mergeCell ref="B78:B81"/>
    <mergeCell ref="C80:C81"/>
    <mergeCell ref="B93:B96"/>
    <mergeCell ref="S93:U96"/>
    <mergeCell ref="Y93:Y96"/>
    <mergeCell ref="C95:C96"/>
    <mergeCell ref="S87:U87"/>
    <mergeCell ref="A88:A101"/>
    <mergeCell ref="B88:B91"/>
    <mergeCell ref="S88:U91"/>
    <mergeCell ref="C90:C91"/>
    <mergeCell ref="S92:U92"/>
    <mergeCell ref="Z98:AB101"/>
    <mergeCell ref="C100:C101"/>
    <mergeCell ref="Y102:Y103"/>
    <mergeCell ref="B103:C103"/>
    <mergeCell ref="S103:U103"/>
    <mergeCell ref="S97:U97"/>
    <mergeCell ref="B98:B101"/>
    <mergeCell ref="S98:U101"/>
    <mergeCell ref="A104:A117"/>
    <mergeCell ref="B104:B107"/>
    <mergeCell ref="S104:U107"/>
    <mergeCell ref="C106:C107"/>
    <mergeCell ref="B108:C108"/>
    <mergeCell ref="S108:U108"/>
    <mergeCell ref="B109:B112"/>
    <mergeCell ref="Y98:Y101"/>
    <mergeCell ref="B114:B117"/>
    <mergeCell ref="S114:U117"/>
    <mergeCell ref="D117:Q117"/>
    <mergeCell ref="B119:C119"/>
    <mergeCell ref="S119:U119"/>
    <mergeCell ref="S109:U112"/>
    <mergeCell ref="C111:C112"/>
    <mergeCell ref="B113:C113"/>
    <mergeCell ref="S113:U113"/>
    <mergeCell ref="S125:U128"/>
    <mergeCell ref="D129:R129"/>
    <mergeCell ref="S134:U134"/>
    <mergeCell ref="A120:A128"/>
    <mergeCell ref="B120:B123"/>
    <mergeCell ref="S120:U123"/>
    <mergeCell ref="B124:C124"/>
    <mergeCell ref="S124:U124"/>
    <mergeCell ref="B125:B12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d1117845-93f6-4da3-abaa-fcb4fa669c78" ContentTypeId="0x010100A5BF1C78D9F64B679A5EBDE1C6598EBC01" PreviousValue="false"/>
</file>

<file path=customXml/item2.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7F88C51DAF897B458237A9C1200953D8" ma:contentTypeVersion="30" ma:contentTypeDescription="Create a new document." ma:contentTypeScope="" ma:versionID="50c1c1a1daca5ab00a12f6757066cee5">
  <xsd:schema xmlns:xsd="http://www.w3.org/2001/XMLSchema" xmlns:xs="http://www.w3.org/2001/XMLSchema" xmlns:p="http://schemas.microsoft.com/office/2006/metadata/properties" xmlns:ns1="http://schemas.microsoft.com/sharepoint/v3" xmlns:ns2="662745e8-e224-48e8-a2e3-254862b8c2f5" xmlns:ns3="cd3c523b-aa8f-4804-a23e-31cb3efad401" xmlns:ns4="c2a29bdd-637a-4f4b-b2b1-1338f72c8a40" targetNamespace="http://schemas.microsoft.com/office/2006/metadata/properties" ma:root="true" ma:fieldsID="db5237fb2b8f3858ce47aae7ad360044" ns1:_="" ns2:_="" ns3:_="" ns4:_="">
    <xsd:import namespace="http://schemas.microsoft.com/sharepoint/v3"/>
    <xsd:import namespace="662745e8-e224-48e8-a2e3-254862b8c2f5"/>
    <xsd:import namespace="cd3c523b-aa8f-4804-a23e-31cb3efad401"/>
    <xsd:import namespace="c2a29bdd-637a-4f4b-b2b1-1338f72c8a40"/>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EventHashCode" minOccurs="0"/>
                <xsd:element ref="ns3:MediaServiceDateTaken" minOccurs="0"/>
                <xsd:element ref="ns3:MediaLengthInSeconds" minOccurs="0"/>
                <xsd:element ref="ns3:MediaServiceObjectDetectorVersions" minOccurs="0"/>
                <xsd:element ref="ns3:MediaServiceLocation" minOccurs="0"/>
                <xsd:element ref="ns3:MediaServiceSearchProperties"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1:_ip_UnifiedCompliancePolicyProperties" minOccurs="0"/>
                <xsd:element ref="ns1:_ip_UnifiedCompliancePolicyUIAction" minOccurs="0"/>
                <xsd:element ref="ns3:lcf76f155ced4ddcb4097134ff3c332f" minOccurs="0"/>
                <xsd:element ref="ns3:MediaServiceOCR"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34dc0afb-fb50-45c9-b93d-3cf984feeaef}" ma:internalName="TaxCatchAll" ma:showField="CatchAllData" ma:web="c2a29bdd-637a-4f4b-b2b1-1338f72c8a4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34dc0afb-fb50-45c9-b93d-3cf984feeaef}" ma:internalName="TaxCatchAllLabel" ma:readOnly="true" ma:showField="CatchAllDataLabel" ma:web="c2a29bdd-637a-4f4b-b2b1-1338f72c8a40">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International Nature Climate and Development Division INCD" ma:internalName="Team" ma:readOnly="false">
      <xsd:simpleType>
        <xsd:restriction base="dms:Text"/>
      </xsd:simpleType>
    </xsd:element>
    <xsd:element name="Topic" ma:index="20" nillable="true" ma:displayName="Topic" ma:default="Integrating Nature Document Library" ma:internalName="Topic" ma:readOnly="false">
      <xsd:simpleType>
        <xsd:restriction base="dms:Text"/>
      </xsd:simpleType>
    </xsd:element>
    <xsd:element name="ddeb1fd0a9ad4436a96525d34737dc44" ma:index="21" nillable="true" ma:taxonomy="true" ma:internalName="ddeb1fd0a9ad4436a96525d34737dc44" ma:taxonomyFieldName="Distribution" ma:displayName="Distribution" ma:readOnly="false" ma:default="9;#External|1104eb68-55d8-494f-b6ba-c5473579de73"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readOnly="false" ma:default="8;#Core Defra|026223dd-2e56-4615-868d-7c5bfd566810"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3c523b-aa8f-4804-a23e-31cb3efad401" elementFormDefault="qualified">
    <xsd:import namespace="http://schemas.microsoft.com/office/2006/documentManagement/types"/>
    <xsd:import namespace="http://schemas.microsoft.com/office/infopath/2007/PartnerControls"/>
    <xsd:element name="MediaServiceEventHashCode" ma:index="25" nillable="true" ma:displayName="MediaServiceEventHashCode" ma:hidden="true" ma:internalName="MediaServiceEventHashCode" ma:readOnly="true">
      <xsd:simpleType>
        <xsd:restriction base="dms:Text"/>
      </xsd:simpleType>
    </xsd:element>
    <xsd:element name="MediaServiceDateTaken" ma:index="26" nillable="true" ma:displayName="MediaServiceDateTaken" ma:hidden="true" ma:internalName="MediaServiceDateTake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Location" ma:index="29" nillable="true" ma:displayName="Location" ma:description="" ma:indexed="true" ma:internalName="MediaServiceLocation"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element name="MediaServiceMetadata" ma:index="31" nillable="true" ma:displayName="MediaServiceMetadata" ma:hidden="true" ma:internalName="MediaServiceMetadata" ma:readOnly="true">
      <xsd:simpleType>
        <xsd:restriction base="dms:Note"/>
      </xsd:simpleType>
    </xsd:element>
    <xsd:element name="MediaServiceFastMetadata" ma:index="32" nillable="true" ma:displayName="MediaServiceFastMetadata" ma:hidden="true" ma:internalName="MediaServiceFastMetadata" ma:readOnly="true">
      <xsd:simpleType>
        <xsd:restriction base="dms:Note"/>
      </xsd:simpleType>
    </xsd:element>
    <xsd:element name="MediaServiceAutoKeyPoints" ma:index="33" nillable="true" ma:displayName="MediaServiceAutoKeyPoints" ma:hidden="true" ma:internalName="MediaServiceAutoKeyPoints" ma:readOnly="true">
      <xsd:simpleType>
        <xsd:restriction base="dms:Note"/>
      </xsd:simpleType>
    </xsd:element>
    <xsd:element name="MediaServiceKeyPoints" ma:index="34" nillable="true" ma:displayName="KeyPoints" ma:internalName="MediaServiceKeyPoints" ma:readOnly="true">
      <xsd:simpleType>
        <xsd:restriction base="dms:Note">
          <xsd:maxLength value="255"/>
        </xsd:restriction>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CR" ma:index="41" nillable="true" ma:displayName="Extracted Text" ma:internalName="MediaServiceOCR" ma:readOnly="true">
      <xsd:simpleType>
        <xsd:restriction base="dms:Note">
          <xsd:maxLength value="255"/>
        </xsd:restriction>
      </xsd:simpleType>
    </xsd:element>
    <xsd:element name="MediaServiceGenerationTime" ma:index="42"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a29bdd-637a-4f4b-b2b1-1338f72c8a40" elementFormDefault="qualified">
    <xsd:import namespace="http://schemas.microsoft.com/office/2006/documentManagement/types"/>
    <xsd:import namespace="http://schemas.microsoft.com/office/infopath/2007/PartnerControls"/>
    <xsd:element name="SharedWithUsers" ma:index="3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_ip_UnifiedCompliancePolicyUIAction xmlns="http://schemas.microsoft.com/sharepoint/v3" xsi:nil="true"/>
    <k85d23755b3a46b5a51451cf336b2e9b xmlns="662745e8-e224-48e8-a2e3-254862b8c2f5">
      <Terms xmlns="http://schemas.microsoft.com/office/infopath/2007/PartnerControls"/>
    </k85d23755b3a46b5a51451cf336b2e9b>
    <Topic xmlns="662745e8-e224-48e8-a2e3-254862b8c2f5">Integrating Nature Document Library</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External</TermName>
          <TermId xmlns="http://schemas.microsoft.com/office/infopath/2007/PartnerControls">1104eb68-55d8-494f-b6ba-c5473579de73</TermId>
        </TermInfo>
      </Terms>
    </ddeb1fd0a9ad4436a96525d34737dc44>
    <_ip_UnifiedCompliancePolicyProperties xmlns="http://schemas.microsoft.com/sharepoint/v3" xsi:nil="true"/>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6</Value>
      <Value>10</Value>
      <Value>9</Value>
      <Value>8</Value>
      <Value>7</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Core Defra</TermName>
          <TermId xmlns="http://schemas.microsoft.com/office/infopath/2007/PartnerControls">026223dd-2e56-4615-868d-7c5bfd566810</TermId>
        </TermInfo>
      </Terms>
    </fe59e9859d6a491389c5b03567f5dda5>
    <lcf76f155ced4ddcb4097134ff3c332f xmlns="cd3c523b-aa8f-4804-a23e-31cb3efad401">
      <Terms xmlns="http://schemas.microsoft.com/office/infopath/2007/PartnerControls"/>
    </lcf76f155ced4ddcb4097134ff3c332f>
    <Team xmlns="662745e8-e224-48e8-a2e3-254862b8c2f5">International Nature Climate and Development Division INCD</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89649C-A1F1-4047-9071-3F0E51031ECC}">
  <ds:schemaRefs>
    <ds:schemaRef ds:uri="Microsoft.SharePoint.Taxonomy.ContentTypeSync"/>
  </ds:schemaRefs>
</ds:datastoreItem>
</file>

<file path=customXml/itemProps2.xml><?xml version="1.0" encoding="utf-8"?>
<ds:datastoreItem xmlns:ds="http://schemas.openxmlformats.org/officeDocument/2006/customXml" ds:itemID="{B8C26EAE-7F3D-4886-BAB4-ABA02DD674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62745e8-e224-48e8-a2e3-254862b8c2f5"/>
    <ds:schemaRef ds:uri="cd3c523b-aa8f-4804-a23e-31cb3efad401"/>
    <ds:schemaRef ds:uri="c2a29bdd-637a-4f4b-b2b1-1338f72c8a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C83ACCC-A477-4C13-AF5A-6756D9C6FA6E}">
  <ds:schemaRefs>
    <ds:schemaRef ds:uri="http://schemas.microsoft.com/office/2006/metadata/properties"/>
    <ds:schemaRef ds:uri="http://schemas.microsoft.com/office/infopath/2007/PartnerControls"/>
    <ds:schemaRef ds:uri="662745e8-e224-48e8-a2e3-254862b8c2f5"/>
    <ds:schemaRef ds:uri="http://schemas.microsoft.com/sharepoint/v3"/>
    <ds:schemaRef ds:uri="cd3c523b-aa8f-4804-a23e-31cb3efad401"/>
  </ds:schemaRefs>
</ds:datastoreItem>
</file>

<file path=customXml/itemProps4.xml><?xml version="1.0" encoding="utf-8"?>
<ds:datastoreItem xmlns:ds="http://schemas.openxmlformats.org/officeDocument/2006/customXml" ds:itemID="{1056D899-82F6-4B59-B7B1-04099F3BAD2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2023 LogFrame</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Norman, William</dc:creator>
  <cp:lastModifiedBy>Norman, William</cp:lastModifiedBy>
  <dcterms:created xsi:type="dcterms:W3CDTF">2024-11-27T09:20:26Z</dcterms:created>
  <dcterms:modified xsi:type="dcterms:W3CDTF">2024-12-16T15:43:44Z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0x010100A5BF1C78D9F64B679A5EBDE1C6598EBC01007F88C51DAF897B458237A9C1200953D8</vt:lpwstr>
  </property>
  <property fmtid="{D5CDD505-2E9C-101B-9397-08002B2CF9AE}" pid="3" name="InformationType">
    <vt:lpwstr/>
  </property>
  <property fmtid="{D5CDD505-2E9C-101B-9397-08002B2CF9AE}" pid="4" name="Distribution">
    <vt:lpwstr>9;#External|1104eb68-55d8-494f-b6ba-c5473579de73</vt:lpwstr>
  </property>
  <property fmtid="{D5CDD505-2E9C-101B-9397-08002B2CF9AE}" pid="5" name="MediaServiceImageTags">
    <vt:lpwstr/>
  </property>
  <property fmtid="{D5CDD505-2E9C-101B-9397-08002B2CF9AE}" pid="6" name="HOCopyrightLevel">
    <vt:lpwstr>7;#Crown|69589897-2828-4761-976e-717fd8e631c9</vt:lpwstr>
  </property>
  <property fmtid="{D5CDD505-2E9C-101B-9397-08002B2CF9AE}" pid="7" name="HOGovernmentSecurityClassification">
    <vt:lpwstr>6;#Official|14c80daa-741b-422c-9722-f71693c9ede4</vt:lpwstr>
  </property>
  <property fmtid="{D5CDD505-2E9C-101B-9397-08002B2CF9AE}" pid="8" name="HOSiteType">
    <vt:lpwstr>10;#Team|ff0485df-0575-416f-802f-e999165821b7</vt:lpwstr>
  </property>
  <property fmtid="{D5CDD505-2E9C-101B-9397-08002B2CF9AE}" pid="9" name="OrganisationalUnit">
    <vt:lpwstr>8;#Core Defra|026223dd-2e56-4615-868d-7c5bfd566810</vt:lpwstr>
  </property>
</Properties>
</file>