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06"/>
  <workbookPr defaultThemeVersion="166925"/>
  <mc:AlternateContent xmlns:mc="http://schemas.openxmlformats.org/markup-compatibility/2006">
    <mc:Choice Requires="x15">
      <x15ac:absPath xmlns:x15ac="http://schemas.microsoft.com/office/spreadsheetml/2010/11/ac" url="https://officenationalstatistics.sharepoint.com/sites/cpsint/IDTRep/OD001_Monitoring Evaluation Reporting  - CURRENT PROGRAMME/2021 - 2022/2021 - 2022 - Results Reporting/general documents/"/>
    </mc:Choice>
  </mc:AlternateContent>
  <xr:revisionPtr revIDLastSave="0" documentId="8_{06396E4E-EE9D-4B9C-A966-8CB66EE34B2C}" xr6:coauthVersionLast="47" xr6:coauthVersionMax="47" xr10:uidLastSave="{00000000-0000-0000-0000-000000000000}"/>
  <bookViews>
    <workbookView xWindow="-120" yWindow="-120" windowWidth="19440" windowHeight="15000" firstSheet="3" activeTab="3" xr2:uid="{37D48CE6-B966-41F0-95BF-47353F016110}"/>
  </bookViews>
  <sheets>
    <sheet name="pivot" sheetId="9" r:id="rId1"/>
    <sheet name="Case study scoring 2021-22" sheetId="8" r:id="rId2"/>
    <sheet name="Results framework" sheetId="1" r:id="rId3"/>
    <sheet name="diagram" sheetId="7" r:id="rId4"/>
    <sheet name="Sheet1" sheetId="6" state="hidden" r:id="rId5"/>
    <sheet name="Outcome case study scoring" sheetId="4" r:id="rId6"/>
    <sheet name="Partner committment" sheetId="3" r:id="rId7"/>
    <sheet name="other indicator details" sheetId="5" r:id="rId8"/>
  </sheets>
  <calcPr calcId="191028"/>
  <pivotCaches>
    <pivotCache cacheId="1976"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8" l="1"/>
  <c r="F33" i="8"/>
  <c r="F10" i="7" l="1"/>
  <c r="F8" i="7"/>
  <c r="D11" i="7"/>
  <c r="D10" i="7"/>
  <c r="D9" i="7"/>
  <c r="D8" i="7"/>
  <c r="G24" i="5" l="1"/>
  <c r="G21" i="5"/>
  <c r="C21" i="5"/>
  <c r="F21" i="5"/>
  <c r="C24" i="5"/>
  <c r="B21" i="5"/>
  <c r="V55" i="4" l="1"/>
  <c r="N52" i="4"/>
  <c r="O52" i="4"/>
  <c r="P52" i="4"/>
  <c r="Q52" i="4"/>
  <c r="N53" i="4"/>
  <c r="O53" i="4"/>
  <c r="P53" i="4"/>
  <c r="Q53" i="4"/>
  <c r="N54" i="4"/>
  <c r="O54" i="4"/>
  <c r="P54" i="4"/>
  <c r="Q54" i="4"/>
  <c r="O51" i="4"/>
  <c r="P51" i="4"/>
  <c r="Q51" i="4"/>
  <c r="N51" i="4"/>
  <c r="G52" i="4"/>
  <c r="P55" i="4" l="1"/>
  <c r="N55" i="4"/>
  <c r="O55" i="4"/>
  <c r="Q55" i="4"/>
  <c r="T55" i="4" l="1"/>
  <c r="I53" i="4" l="1"/>
  <c r="F52" i="4"/>
  <c r="H52" i="4"/>
  <c r="I52" i="4"/>
  <c r="F53" i="4"/>
  <c r="G53" i="4"/>
  <c r="H53" i="4"/>
  <c r="F54" i="4"/>
  <c r="G54" i="4"/>
  <c r="H54" i="4"/>
  <c r="I54" i="4"/>
  <c r="G51" i="4"/>
  <c r="H51" i="4"/>
  <c r="I51" i="4"/>
  <c r="F51" i="4"/>
  <c r="F55" i="4" s="1"/>
  <c r="G55" i="4" l="1"/>
  <c r="I55" i="4"/>
  <c r="H55" i="4"/>
  <c r="L55" i="4" l="1"/>
  <c r="G4" i="5"/>
  <c r="C4" i="5"/>
  <c r="B4" i="5"/>
  <c r="F4" i="5"/>
</calcChain>
</file>

<file path=xl/sharedStrings.xml><?xml version="1.0" encoding="utf-8"?>
<sst xmlns="http://schemas.openxmlformats.org/spreadsheetml/2006/main" count="384" uniqueCount="231">
  <si>
    <t>Row Labels</t>
  </si>
  <si>
    <t>Sum of 2021 SCORE</t>
  </si>
  <si>
    <t>Sum of 2022 SCORE</t>
  </si>
  <si>
    <t>Capacity</t>
  </si>
  <si>
    <t>Data</t>
  </si>
  <si>
    <t>Grand Total</t>
  </si>
  <si>
    <t>CS no.</t>
  </si>
  <si>
    <t>Outcome</t>
  </si>
  <si>
    <t>Title  </t>
  </si>
  <si>
    <t>21/22 ONS Contribution</t>
  </si>
  <si>
    <t>21/22 Impact</t>
  </si>
  <si>
    <t>2021 SCORE</t>
  </si>
  <si>
    <t>2022 SCORE</t>
  </si>
  <si>
    <t>Reason to change/comments</t>
  </si>
  <si>
    <t>1 </t>
  </si>
  <si>
    <t>Enabling UNECA to build Statistical Leadership skills in African NSOs </t>
  </si>
  <si>
    <t>Major</t>
  </si>
  <si>
    <t>Incorporating lessons learn and feedback - now allows online delivery, in French, Arabic, and to be tailored for women, takes into account of lessons learned. Expanding into Middle East. And bringing the partners together.</t>
  </si>
  <si>
    <t>2   </t>
  </si>
  <si>
    <t>ONS capacity building initiatives enable the UNECA African Centre for Statistics to promote more effective leadership and adopt more efficient ways of working  </t>
  </si>
  <si>
    <t>Moderate</t>
  </si>
  <si>
    <t>No change</t>
  </si>
  <si>
    <t>3 </t>
  </si>
  <si>
    <t>Development of skills and tools which will directly improve collection, and future analysis of data from digital censuses across Africa </t>
  </si>
  <si>
    <t>4 </t>
  </si>
  <si>
    <t>Strengthening ECA’s role in delivering Pan-African Censuses </t>
  </si>
  <si>
    <t xml:space="preserve">Major </t>
  </si>
  <si>
    <t>Evidence from UNECA noted ONS has had a major impact on this work, and case study 7</t>
  </si>
  <si>
    <t>5  </t>
  </si>
  <si>
    <t xml:space="preserve">Not written </t>
  </si>
  <si>
    <t>Not submitted</t>
  </si>
  <si>
    <t>6 </t>
  </si>
  <si>
    <t>Putting African NSOs in a better position to utilise data science </t>
  </si>
  <si>
    <t>7 </t>
  </si>
  <si>
    <t>Improving National Statistics Offices capability to respond to COVID – 19 :</t>
  </si>
  <si>
    <t>8 </t>
  </si>
  <si>
    <t>Support for successful data science recruitment in Rwanda</t>
  </si>
  <si>
    <t>Uplifted the ONS contribution, based on evidence incl stakeholder evidence, re support during recruitment and induction during 21/22</t>
  </si>
  <si>
    <t>9 </t>
  </si>
  <si>
    <t>Supporting NIS Rwanda in developing a sustainable approach to data science that can be scaled-up to support Rwanda and countries across Africa</t>
  </si>
  <si>
    <t>No change - not clear the activities in the review period</t>
  </si>
  <si>
    <t>10 </t>
  </si>
  <si>
    <t>Developing a new security strategy to support NISR’s ambition for statistical transformation and data science in Rwanda </t>
  </si>
  <si>
    <t>11 </t>
  </si>
  <si>
    <t>NEW: Hackathon –</t>
  </si>
  <si>
    <t>Minor</t>
  </si>
  <si>
    <t>An interesting initiative, which has great potential for stimulating demand and an appetite for insights. Good reflections, and learning for the future.</t>
  </si>
  <si>
    <t>NEW: Statistical operating frameworks - Support on KenQAF and Code of Practice mentoring (strong output but maybe not outcome as yet) </t>
  </si>
  <si>
    <t>There are only two references to the ONS contribution: "ONS facilitated strategic discussions throughout the week"; thus, I feel I cannot score higher than minor. The learning points appear superficial in comparison to other case study lessons learned.</t>
  </si>
  <si>
    <t>13 </t>
  </si>
  <si>
    <t>Improved production and dissemination of SDG data in Rwanda </t>
  </si>
  <si>
    <t>14 </t>
  </si>
  <si>
    <t>Modernising dissemination of key statistics in Rwanda</t>
  </si>
  <si>
    <t>A strong case study, with clarity in what was done, when, by who and the impact. However, I am sure that there are more lessons learned than just the two detailed.</t>
  </si>
  <si>
    <t>Building a culture of more effective coordination:  leading to increased results, better targeted towards partner priorities </t>
  </si>
  <si>
    <t>16 </t>
  </si>
  <si>
    <t>Ghana Statistical Service’s 2020 Population and Housing Census: Leveraging technology and technical assistance to ensure no one is left behind </t>
  </si>
  <si>
    <t>17 </t>
  </si>
  <si>
    <t>How ONS is shifting attitudes in partner organisations to becoming more user focussed</t>
  </si>
  <si>
    <t>Uplifted the ONS contribution, based on evidence in case study and stakeholder evidence, re stimulating demand in civil society</t>
  </si>
  <si>
    <t>18 </t>
  </si>
  <si>
    <t>Professionalising communications at the Ghana Stats Service </t>
  </si>
  <si>
    <t>Uplifted the ONS contribution, based on evidence in case study and stakeholder evidence, re GSS comms, especially TV programme for school children and data visualisation. Good reflection in the lessons learned.</t>
  </si>
  <si>
    <t>19 </t>
  </si>
  <si>
    <t>How we have/are shaping future GSS leadership and staff capabilities </t>
  </si>
  <si>
    <t>20 </t>
  </si>
  <si>
    <t>2019 Kenya Population and Housing Census: improving data collection in Kenya’s first digital census </t>
  </si>
  <si>
    <t>21 </t>
  </si>
  <si>
    <t>Training &amp; capacity building - Shaping KNBS leadership and staff capabilities, inc leadership training &amp; new methods of supporting delivery of training (given travel restrictions). Also mentoring of new DG and supporting him in the new job; mentoring of some key staff on R for Flow of Funds and visualisation. </t>
  </si>
  <si>
    <t>Sufficient evidence to assess as moderate for the ONS contribution</t>
  </si>
  <si>
    <t>22 </t>
  </si>
  <si>
    <t>NEW: Monitoring the impact of tree planting on forest cover in Uganda</t>
  </si>
  <si>
    <t>Innovative piece of work by ONS that produced evidence the impact of the Welsh Government tree planting project. Good reflections captured too.</t>
  </si>
  <si>
    <t>23 </t>
  </si>
  <si>
    <t>Assessing the feasibility of a cattle census for South Sudan using satellite imagery </t>
  </si>
  <si>
    <t>24 </t>
  </si>
  <si>
    <t>Developing faster indicators of economic activity to help low and middle-income countries respond to COVID 19 </t>
  </si>
  <si>
    <t xml:space="preserve">Uplifted to major given the Ukraine work and its inclusion in the weekly briefing, and the "indicated changes in trade flows in the region earlier than other independent analysts" </t>
  </si>
  <si>
    <t>25 </t>
  </si>
  <si>
    <t>Building capability to deliver reproducible analytical pipelines in the Caribbean</t>
  </si>
  <si>
    <t>26 </t>
  </si>
  <si>
    <t>Increasing the transparency of SDG data in developing countries (unlocking the power of data through new presentation and dissemination techniques) </t>
  </si>
  <si>
    <t>27 </t>
  </si>
  <si>
    <t>NEW: Building capability to deliver reproducible analytical pipelines in Vanuatu</t>
  </si>
  <si>
    <t>Well documented case study that demonstrates the impact that acquiring these skills from well-developed training on operational delivery</t>
  </si>
  <si>
    <t>28 </t>
  </si>
  <si>
    <t>Building commitment to inclusive data in Kenya through the Inclusive Data Charter</t>
  </si>
  <si>
    <t>29 </t>
  </si>
  <si>
    <t>NEW: Inclusive Data Charter –Kenya</t>
  </si>
  <si>
    <t>Good descriptive case study documenting action taken, the duration of this exercise and good reflections captured for future work of this nature.</t>
  </si>
  <si>
    <t>30 </t>
  </si>
  <si>
    <t>Improving the quality, consistency and dissemination of labour statistics </t>
  </si>
  <si>
    <t>NEW: Supporting ACS with communication activities to raise its profile (provisional)</t>
  </si>
  <si>
    <t>.</t>
  </si>
  <si>
    <t> Not submitted</t>
  </si>
  <si>
    <t>Total</t>
  </si>
  <si>
    <t>Area of progress</t>
  </si>
  <si>
    <t>Measured by (indicator)</t>
  </si>
  <si>
    <t>Single year target</t>
  </si>
  <si>
    <t>Achieved</t>
  </si>
  <si>
    <t>Assumptions</t>
  </si>
  <si>
    <t>Outcomes:</t>
  </si>
  <si>
    <t>Outcome indicator 1</t>
  </si>
  <si>
    <t>Partners produce more trustworthy, high quality and valuable data</t>
  </si>
  <si>
    <t>Total outcome score from case studies of changes in quality, frequency or coverage of national data sets in partner countries which demonstrate some contribution from ONS and moderate or major  impact (see methodology).</t>
  </si>
  <si>
    <t>Aggregate outcome score for Data case studies increases from previous year by 10 points</t>
  </si>
  <si>
    <t xml:space="preserve">Increase of 13 points to 56 (from 43)  </t>
  </si>
  <si>
    <t>Key personel remain in post or organisations effectively manage succession.
Adequate support from government for partner institutions remain.
Resource on both sides.</t>
  </si>
  <si>
    <t>Outcome indicator 2</t>
  </si>
  <si>
    <t>Improved institutional capacity and sustainability within partner NSOs</t>
  </si>
  <si>
    <t>Total outcome score from case studies of capacity building in partner countries which demonstrate some contribution from ONS and moderate or major  impact (see methodology)</t>
  </si>
  <si>
    <t>Aggregate outcome score for Capacity case studies increases from previous year by 10 points</t>
  </si>
  <si>
    <t xml:space="preserve">Increase of 15 points to 106 (from 91)  </t>
  </si>
  <si>
    <t>Output 1:</t>
  </si>
  <si>
    <t>Maintain 4 effective ‘Tier 1’ partnerships, supporting statistical modernisation comprehensively in the partner country</t>
  </si>
  <si>
    <t>Output 2:</t>
  </si>
  <si>
    <t>Develop and manage 3-4 Tier 2 partnerships, supporting some elements of modernisations where ONS can add strategic value</t>
  </si>
  <si>
    <t>single year target</t>
  </si>
  <si>
    <t>Output indicator 1.1</t>
  </si>
  <si>
    <t>Strong, effective, influential partnerships between UK government and parther organisations</t>
  </si>
  <si>
    <t>Measure of partner commitment towards establishing and maintaining an effective partnership with ONS  (see partnership indicators tab)</t>
  </si>
  <si>
    <t>score of 3 for 4 x Tier 1 partner organisation and 2 x Tier 2 partner organisations</t>
  </si>
  <si>
    <t>Score of 3 or 4 was achieved for each of the existing Tier 1 partners, and for Namibia. Jordan was also added to the portfolio, and would scopre similar, but is funded through a different budget and its results not included here</t>
  </si>
  <si>
    <t>Some international travel and face to face engagement is possible: assuming a few significant visits / short term placements possible from the UK, plus country based staff are able to engage with partners face to face for a proportion of the time.
Where staff are working remotely, IT and personal situations enable a continuation of dialogue / participation in key discussions and training.
Partner org able to progress work on their side (sufficient resource, work not stopped due to COVID)
No major unexpected changes to partner priorities / operating environment / not big changes in staffing.
FCDO continues to prioritise alignment of UK government in country</t>
  </si>
  <si>
    <t>Output indicator 1.2</t>
  </si>
  <si>
    <t xml:space="preserve">Lessons from the UK on statistical modernisation effectively fed into key strategic documents of partner organisation </t>
  </si>
  <si>
    <t xml:space="preserve">Number of cases of where ONS have provided advice on strategic policy documents: (e.g. NSDS, legislation, communications strategy, other policy documents) and there is evidence that this advice has had an influence on the final product </t>
  </si>
  <si>
    <t>Output indicator 1.3</t>
  </si>
  <si>
    <t xml:space="preserve">Improvements and efficiencies in ways of working at partner organisation </t>
  </si>
  <si>
    <t>Number of examples of where ONS support and delivery of the workplan has helped deliver imprvements in how a partner operates</t>
  </si>
  <si>
    <t>Output indicator 1.4</t>
  </si>
  <si>
    <t>New and improved statistical data</t>
  </si>
  <si>
    <t>Number of examples of where ONS support has helped to fill SDG data gaps, by analysing new data, or improving quality, coverage, disaggregation of existing data series;</t>
  </si>
  <si>
    <t>Output indicator 1.5</t>
  </si>
  <si>
    <t>Formal structured training or mentoring, in relevant areas ranging from leadership and management, communications and media engagement skills, and technical skills [EXCLUDING data science which is captured in 3.4];</t>
  </si>
  <si>
    <t>Number of people (disaggregated by age and sex) mentored or trained (in areas other than data science), where this training or mentoring has been rated as effective</t>
  </si>
  <si>
    <t>285 (126 Female, 159 Male)</t>
  </si>
  <si>
    <t>Output indicator 1.6</t>
  </si>
  <si>
    <t>Strong alignment between ONS work and FCDO priorities in country</t>
  </si>
  <si>
    <t>Examples (may duplicate those from other targets) of where ONS deliverables directly link to FCDO priority areas</t>
  </si>
  <si>
    <t>At least 6 examples were documented</t>
  </si>
  <si>
    <t>Output 3:</t>
  </si>
  <si>
    <r>
      <t xml:space="preserve">Global good and HMG ODA </t>
    </r>
    <r>
      <rPr>
        <b/>
        <sz val="11"/>
        <color theme="1"/>
        <rFont val="Calibri"/>
        <family val="2"/>
        <scheme val="minor"/>
      </rPr>
      <t>data science support</t>
    </r>
    <r>
      <rPr>
        <sz val="11"/>
        <color theme="1"/>
        <rFont val="Calibri"/>
        <family val="2"/>
        <scheme val="minor"/>
      </rPr>
      <t>:</t>
    </r>
  </si>
  <si>
    <t>Output indicator 3.1</t>
  </si>
  <si>
    <t>Expansion in  data science capability within the FCDO (ODA eligible)</t>
  </si>
  <si>
    <t>FTE of data scientists working on ODA eligible work in FCDO</t>
  </si>
  <si>
    <t>6 (100% increase from 3 in March 2021)</t>
  </si>
  <si>
    <t>Partners able to prioritise the development of new skills and allocate staff to DS projects.
FCDO headcount restrictions clarified</t>
  </si>
  <si>
    <t>Output indicator 3.2</t>
  </si>
  <si>
    <t xml:space="preserve">Embedding skills through coaching in-country projects, automating data processes and applying research. </t>
  </si>
  <si>
    <t>Number of successfully completed agreed phases of mentoring, to enable the delivery of data science initiatives in ODA eligible partner countries</t>
  </si>
  <si>
    <t>Output indicator 3.3</t>
  </si>
  <si>
    <t>R&amp;D to support decisions around the SDGS</t>
  </si>
  <si>
    <t>Number of proof of concept analyses, prototype decision support tools, or open source operationalised versions of others' research, with published outputs</t>
  </si>
  <si>
    <t>Output indicator 3.4</t>
  </si>
  <si>
    <t>Data science training across the SDG community</t>
  </si>
  <si>
    <t>Number of people (disaggregated by age and sex) mentored or trained (in data science), where this training or mentoring has been rated as effective</t>
  </si>
  <si>
    <t>53 (15 female, 38 male)</t>
  </si>
  <si>
    <t>Output 4:</t>
  </si>
  <si>
    <t>Support to other (ODA eligible) countries with ONS skills or ‘products’ which are in global demand</t>
  </si>
  <si>
    <t>Output indicator 4.1</t>
  </si>
  <si>
    <t>Countries develop and use SDG platforms, based on Open SDG</t>
  </si>
  <si>
    <t>Number of ODA eligible countries with Open SDG platforms progressed (newly developed, further developed, progressed implementation) by receiving direct assistance (including remote support) from ONS or using knowledge products (e.g. video tutorials) that ONS has developed.</t>
  </si>
  <si>
    <t>ONS able to make connections with suitable partners interested in developing these areas, and able to make suitable connections whilst working remotely / with limited travel.</t>
  </si>
  <si>
    <t>Output indicator 4.2</t>
  </si>
  <si>
    <t>Inclusive Data Charter action plans developed and implemented</t>
  </si>
  <si>
    <t>Number of ODA eligible countries, or other relevant partners, with actions plans progressed (newly developed, further developed, or begun implementation) with ONS support</t>
  </si>
  <si>
    <t>Output indicator 4.3</t>
  </si>
  <si>
    <t>Priority international events selected and supported effectively to target and influence statistical modernisation and effectively raise awareness of the UKs approach and lessons learned</t>
  </si>
  <si>
    <t>Individual targets are set, when any funding or significant IDT resource is allocated to any international event</t>
  </si>
  <si>
    <t>Score of "A" on pre determined scale for each individual event</t>
  </si>
  <si>
    <t xml:space="preserve">N/A No events were taken forwards in this period due to COVID restricitions. </t>
  </si>
  <si>
    <t>Output indicator 4.4</t>
  </si>
  <si>
    <t>ONS comparative advantage is clearly identified, our reputaiton is built and our services are in wide demand</t>
  </si>
  <si>
    <t>Number of examples of demands from new partners , not captured under indicators 1.1-1.5 or 3.1-3.4, where ONS is able to deliver tangible outputs based on it having a comparative advantage</t>
  </si>
  <si>
    <t>No documentation was made</t>
  </si>
  <si>
    <t>OUTPUTS</t>
  </si>
  <si>
    <t>OUTCOMES</t>
  </si>
  <si>
    <t>IMPACT</t>
  </si>
  <si>
    <t>The production of better statistics, which in turn (i) leads to improved user-engagement, (ii) better policies and decision making, and so (iii) improves the sustainability of NSOs</t>
  </si>
  <si>
    <t>Each case study is scored independently by FCDO, using staff not involved in the work, but with a relevant expertise or interest</t>
  </si>
  <si>
    <t xml:space="preserve">The assessment of the ONS contribution will be assessed on a scale from insignificant to major.  </t>
  </si>
  <si>
    <t>And the assessment of the outcome /impact of the work is assess from insignificant to major:</t>
  </si>
  <si>
    <t>A score is allocated to each case study based on its position in the grid below. Case studies which are scored as 'insignificant' incur a score of zero.</t>
  </si>
  <si>
    <t>Contribution of ONS</t>
  </si>
  <si>
    <t>lower scoring</t>
  </si>
  <si>
    <t>Score case studies in this area</t>
  </si>
  <si>
    <t>Some Minor</t>
  </si>
  <si>
    <t>Insignificant</t>
  </si>
  <si>
    <t xml:space="preserve">Impact </t>
  </si>
  <si>
    <t xml:space="preserve">An overall impact score will be calcluated </t>
  </si>
  <si>
    <t>Impact</t>
  </si>
  <si>
    <t>CAPACITY ONLY (not including the data ones)</t>
  </si>
  <si>
    <t>2020 scores</t>
  </si>
  <si>
    <t>ONS contribution</t>
  </si>
  <si>
    <t xml:space="preserve">Minor </t>
  </si>
  <si>
    <t>SCORE:</t>
  </si>
  <si>
    <t>TOTAL 2020 score</t>
  </si>
  <si>
    <t>2020 Data score</t>
  </si>
  <si>
    <t>Measure of partner commitment towards establishing effective partnership with ONS</t>
  </si>
  <si>
    <t>Definition</t>
  </si>
  <si>
    <t>Checklist</t>
  </si>
  <si>
    <t>Agenda being fully driven by partner: setting the priorities, pushing ONS to deliver in a timely way</t>
  </si>
  <si>
    <r>
      <rPr>
        <sz val="11"/>
        <color rgb="FFFF0000"/>
        <rFont val="Calibri"/>
        <family val="2"/>
        <scheme val="minor"/>
      </rPr>
      <t>To score a 4 there must be solid evidence and good examples under each of the following statements:</t>
    </r>
    <r>
      <rPr>
        <sz val="11"/>
        <color theme="1"/>
        <rFont val="Calibri"/>
        <family val="2"/>
        <scheme val="minor"/>
      </rPr>
      <t xml:space="preserve">
Senior staff at partner org </t>
    </r>
    <r>
      <rPr>
        <b/>
        <u/>
        <sz val="11"/>
        <color theme="1"/>
        <rFont val="Calibri"/>
        <family val="2"/>
        <scheme val="minor"/>
      </rPr>
      <t>fully understand</t>
    </r>
    <r>
      <rPr>
        <sz val="11"/>
        <color theme="1"/>
        <rFont val="Calibri"/>
        <family val="2"/>
        <scheme val="minor"/>
      </rPr>
      <t xml:space="preserve"> the breadth of expertise ONS can offer and </t>
    </r>
    <r>
      <rPr>
        <u/>
        <sz val="11"/>
        <color theme="1"/>
        <rFont val="Calibri"/>
        <family val="2"/>
        <scheme val="minor"/>
      </rPr>
      <t>sets sensible and strategic priorities</t>
    </r>
    <r>
      <rPr>
        <sz val="11"/>
        <color theme="1"/>
        <rFont val="Calibri"/>
        <family val="2"/>
        <scheme val="minor"/>
      </rPr>
      <t xml:space="preserve"> for the partnership to work on, which are mostly </t>
    </r>
    <r>
      <rPr>
        <u/>
        <sz val="11"/>
        <color theme="1"/>
        <rFont val="Calibri"/>
        <family val="2"/>
        <scheme val="minor"/>
      </rPr>
      <t xml:space="preserve">aligned with both ONS comparative advantage and what other donors are doing. </t>
    </r>
    <r>
      <rPr>
        <sz val="11"/>
        <color theme="1"/>
        <rFont val="Calibri"/>
        <family val="2"/>
        <scheme val="minor"/>
      </rPr>
      <t xml:space="preserve">They push ONS to deliver in a way that meets their deadlines, but understands our abilities well.
</t>
    </r>
    <r>
      <rPr>
        <u/>
        <sz val="11"/>
        <color theme="1"/>
        <rFont val="Calibri"/>
        <family val="2"/>
        <scheme val="minor"/>
      </rPr>
      <t>Extremely strong personal relationships between ONS team and  key staff</t>
    </r>
    <r>
      <rPr>
        <sz val="11"/>
        <color theme="1"/>
        <rFont val="Calibri"/>
        <family val="2"/>
        <scheme val="minor"/>
      </rPr>
      <t xml:space="preserve"> at partner organisation. </t>
    </r>
    <r>
      <rPr>
        <u/>
        <sz val="11"/>
        <color theme="1"/>
        <rFont val="Calibri"/>
        <family val="2"/>
        <scheme val="minor"/>
      </rPr>
      <t>Regular formal and informal dialogue</t>
    </r>
    <r>
      <rPr>
        <sz val="11"/>
        <color theme="1"/>
        <rFont val="Calibri"/>
        <family val="2"/>
        <scheme val="minor"/>
      </rPr>
      <t xml:space="preserve"> with a</t>
    </r>
    <r>
      <rPr>
        <u/>
        <sz val="11"/>
        <color theme="1"/>
        <rFont val="Calibri"/>
        <family val="2"/>
        <scheme val="minor"/>
      </rPr>
      <t xml:space="preserve"> range of key individuals at the partner organisation, at both senior and working level</t>
    </r>
    <r>
      <rPr>
        <sz val="11"/>
        <color theme="1"/>
        <rFont val="Calibri"/>
        <family val="2"/>
        <scheme val="minor"/>
      </rPr>
      <t xml:space="preserve">. 
</t>
    </r>
    <r>
      <rPr>
        <u/>
        <sz val="11"/>
        <color theme="1"/>
        <rFont val="Calibri"/>
        <family val="2"/>
        <scheme val="minor"/>
      </rPr>
      <t>Good, consistent evidence of trust in ONS staf</t>
    </r>
    <r>
      <rPr>
        <sz val="11"/>
        <color theme="1"/>
        <rFont val="Calibri"/>
        <family val="2"/>
        <scheme val="minor"/>
      </rPr>
      <t xml:space="preserve">f - e.g. partner staff are happy to discuss thorny issues with ONS staff, and share early drafts of documents proactively for advice.
Senior staff at the partner organisation </t>
    </r>
    <r>
      <rPr>
        <u/>
        <sz val="11"/>
        <color theme="1"/>
        <rFont val="Calibri"/>
        <family val="2"/>
        <scheme val="minor"/>
      </rPr>
      <t>give credit, regularly and unprompted</t>
    </r>
    <r>
      <rPr>
        <sz val="11"/>
        <color theme="1"/>
        <rFont val="Calibri"/>
        <family val="2"/>
        <scheme val="minor"/>
      </rPr>
      <t xml:space="preserve">, to the ONS partnership, where it is due, and </t>
    </r>
    <r>
      <rPr>
        <u/>
        <sz val="11"/>
        <color theme="1"/>
        <rFont val="Calibri"/>
        <family val="2"/>
        <scheme val="minor"/>
      </rPr>
      <t>encourage other partners to align</t>
    </r>
    <r>
      <rPr>
        <sz val="11"/>
        <color theme="1"/>
        <rFont val="Calibri"/>
        <family val="2"/>
        <scheme val="minor"/>
      </rPr>
      <t xml:space="preserve"> with ONS work.</t>
    </r>
  </si>
  <si>
    <t>Partner engages positively and proactively ensures that ONS support is being channelled to their most pressing needs</t>
  </si>
  <si>
    <r>
      <rPr>
        <sz val="11"/>
        <color rgb="FFFF0000"/>
        <rFont val="Calibri"/>
        <family val="2"/>
        <scheme val="minor"/>
      </rPr>
      <t>Some of the things in level 4 definition above might be true, but not all and not consistently. A level 3 partnership looks more like:</t>
    </r>
    <r>
      <rPr>
        <sz val="11"/>
        <color theme="1"/>
        <rFont val="Calibri"/>
        <family val="2"/>
        <scheme val="minor"/>
      </rPr>
      <t xml:space="preserve">
There are effective personal relationships between ONS team and key staff at partner organisation, but these may be focussed on a few individuals and/or mainly through set piece meetings.
Some solid examples of where the partner has proactively come to ONS with ideas for where ONS can add value, and the partnership has flexed around these requests where suitable, but these would be less frequent or less strategic than for partnerships scoring a 4.
Senior staff at the partner organisation provide positive feedback about partnership when requested, but sometimes forget to mention us or bring us into conversations.</t>
    </r>
  </si>
  <si>
    <t>Partner engaged with ONS, respond positively and quickly to suggestions for support, provides their views openly and in a timely way e.g on the priorities and timings for the activities</t>
  </si>
  <si>
    <t>Partner usually responds positively and quickly to ONS messages and suggestions, and provides thought through responses, but rarely steers the dialogue or reaches out unpromted.
ONS team feels comfortable that relationships are open and trusted.
ONS team feels that their support is targetting relevant and strategic areas, but doesn’t have a full sight on how it aligns with other partners.</t>
  </si>
  <si>
    <t>Limited evidence of commitment from partner, content of partnership and timings for visits largely being driven by ONS.</t>
  </si>
  <si>
    <t>Workplan, timings of meetings fully driven by ONS, with the partner mainly saying "yes" to our suggestions.
It is frequently challenging to get hold of the partner, and even set meetings or visits receive less engagement than we would expect.
Partner staff not always open with ONS about other priorities or challenges.</t>
  </si>
  <si>
    <t>Only very preliminary indication of commitment from partner for a partnership with ONS</t>
  </si>
  <si>
    <t>Indicator</t>
  </si>
  <si>
    <t xml:space="preserve">Number of attendees at training courses, workshops and seminars; where feedback surveys were sent out afterwards, and the overall feedback was positive.
</t>
  </si>
  <si>
    <t>Definition:</t>
  </si>
  <si>
    <t>Number of: phases of mentoring which reach their end stage during the reporting period, and can be rated successful by either the initiation of a further phase (which has additional rather than repeating aims) and/or through some kind of follow up survey</t>
  </si>
  <si>
    <t>In scope:</t>
  </si>
  <si>
    <t>All those attending: We do not expect 100% response rate on feedback forms, so if 20 people attended, and only 15 sent feedback, we would still count 20, although age and sex may not prove possible to measure in this case and we would have to indicate non response.</t>
  </si>
  <si>
    <t>Data collection:
Data collected through an interview or survey after the training has finished</t>
  </si>
  <si>
    <t>Example evaluation forms:</t>
  </si>
  <si>
    <t>Data collection:
Data collected through an interview or survey after the mentoring arrangement has finished</t>
  </si>
  <si>
    <t>Topics to cover in a follow up survey include:
•	the work delivered
•	the benefit / impact on partner organisation / Team
•	the benefit / impact on the individual mentee
•	what has been done to share learning with others?
•	what has gone well embedding the project within your team? Any hindrances?
•	what could make the mentorship more effective (what went well / what could be improved)
•	remote working with the UK - what worked well / what could be improved</t>
  </si>
  <si>
    <t>Out of scope:</t>
  </si>
  <si>
    <t>Small talks where follow up surveys were not undertaken.</t>
  </si>
  <si>
    <t>Projects which require a second phase because the first phase was not completed.</t>
  </si>
  <si>
    <t>Disaggregation:</t>
  </si>
  <si>
    <t>Country, Sex and Age of trainees</t>
  </si>
  <si>
    <t>Country, Sex and Age of beneficiary mentee</t>
  </si>
  <si>
    <t>Projects or phases of projects resulting in one or more of the below 'published outputs':
a) technical blog posts on the campus website which provide a new insight useful for others working in the field 
b) release of open source code to be reused by others</t>
  </si>
  <si>
    <t>Staff of an ODA eligible recipient country or body (e.g. multilateral or INGO with ODA eligible status); FCDO staff working on ODA issues (ex DFID)</t>
  </si>
  <si>
    <t>Can include projects which had elements of learning from failure, if this was able to result in a blog with significant learning points for others.</t>
  </si>
  <si>
    <t>Technical blogs must be signed off by DSC and therefore can only be written when significant technical progress has been made. More social blogs do not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</si>
</sst>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font>
      <sz val="11"/>
      <color theme="1"/>
      <name val="Calibri"/>
      <family val="2"/>
      <scheme val="minor"/>
    </font>
    <font>
      <b/>
      <sz val="11"/>
      <color theme="1"/>
      <name val="Calibri"/>
      <family val="2"/>
      <scheme val="minor"/>
    </font>
    <font>
      <sz val="8"/>
      <name val="Calibri"/>
      <family val="2"/>
      <scheme val="minor"/>
    </font>
    <font>
      <b/>
      <sz val="10"/>
      <name val="Arial"/>
      <family val="2"/>
    </font>
    <font>
      <sz val="10"/>
      <name val="Arial"/>
      <family val="2"/>
    </font>
    <font>
      <sz val="11"/>
      <color rgb="FFFF0000"/>
      <name val="Calibri"/>
      <family val="2"/>
      <scheme val="minor"/>
    </font>
    <font>
      <sz val="11"/>
      <color rgb="FF000000"/>
      <name val="Calibri"/>
      <family val="2"/>
      <scheme val="minor"/>
    </font>
    <font>
      <i/>
      <sz val="9"/>
      <color rgb="FF44546A"/>
      <name val="Calibri"/>
      <family val="2"/>
      <scheme val="minor"/>
    </font>
    <font>
      <b/>
      <u/>
      <sz val="11"/>
      <color theme="1"/>
      <name val="Calibri"/>
      <family val="2"/>
      <scheme val="minor"/>
    </font>
    <font>
      <u/>
      <sz val="11"/>
      <color theme="1"/>
      <name val="Calibri"/>
      <family val="2"/>
      <scheme val="minor"/>
    </font>
    <font>
      <b/>
      <sz val="11"/>
      <color rgb="FF000000"/>
      <name val="Calibri"/>
      <family val="2"/>
    </font>
    <font>
      <sz val="11"/>
      <color rgb="FF000000"/>
      <name val="Calibri"/>
      <family val="2"/>
    </font>
    <font>
      <b/>
      <sz val="14"/>
      <name val="Arial"/>
      <family val="2"/>
    </font>
    <font>
      <b/>
      <sz val="16"/>
      <color indexed="9"/>
      <name val="Arial"/>
      <family val="2"/>
    </font>
  </fonts>
  <fills count="21">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2DCDB"/>
        <bgColor rgb="FF000000"/>
      </patternFill>
    </fill>
    <fill>
      <patternFill patternType="solid">
        <fgColor rgb="FFEBF1DE"/>
        <bgColor rgb="FF000000"/>
      </patternFill>
    </fill>
    <fill>
      <patternFill patternType="solid">
        <fgColor rgb="FF92D050"/>
        <bgColor rgb="FF000000"/>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9" tint="0.39997558519241921"/>
        <bgColor indexed="64"/>
      </patternFill>
    </fill>
    <fill>
      <patternFill patternType="solid">
        <fgColor theme="9" tint="0.79998168889431442"/>
        <bgColor indexed="64"/>
      </patternFill>
    </fill>
    <fill>
      <patternFill patternType="solid">
        <fgColor rgb="FFD9E1F2"/>
        <bgColor rgb="FFD9E1F2"/>
      </patternFill>
    </fill>
    <fill>
      <patternFill patternType="solid">
        <fgColor rgb="FFE2EFDA"/>
        <bgColor rgb="FF000000"/>
      </patternFill>
    </fill>
    <fill>
      <patternFill patternType="solid">
        <fgColor rgb="FFA9D08E"/>
        <bgColor rgb="FF000000"/>
      </patternFill>
    </fill>
    <fill>
      <patternFill patternType="solid">
        <fgColor theme="0"/>
        <bgColor indexed="64"/>
      </patternFill>
    </fill>
    <fill>
      <patternFill patternType="solid">
        <fgColor theme="4" tint="-0.249977111117893"/>
        <bgColor indexed="64"/>
      </patternFill>
    </fill>
    <fill>
      <patternFill patternType="solid">
        <fgColor rgb="FFA9D08E"/>
        <bgColor indexed="64"/>
      </patternFill>
    </fill>
    <fill>
      <patternFill patternType="solid">
        <fgColor rgb="FFFFC000"/>
        <bgColor indexed="64"/>
      </patternFill>
    </fill>
    <fill>
      <patternFill patternType="solid">
        <fgColor rgb="FF70AD47"/>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4" tint="0.39997558519241921"/>
      </bottom>
      <diagonal/>
    </border>
    <border>
      <left/>
      <right/>
      <top style="thin">
        <color indexed="64"/>
      </top>
      <bottom/>
      <diagonal/>
    </border>
    <border>
      <left/>
      <right/>
      <top/>
      <bottom style="thin">
        <color rgb="FF8EA9DB"/>
      </bottom>
      <diagonal/>
    </border>
  </borders>
  <cellStyleXfs count="2">
    <xf numFmtId="0" fontId="0" fillId="0" borderId="0"/>
    <xf numFmtId="43" fontId="4" fillId="0" borderId="0" applyFont="0" applyFill="0" applyBorder="0" applyAlignment="0" applyProtection="0"/>
  </cellStyleXfs>
  <cellXfs count="87">
    <xf numFmtId="0" fontId="0" fillId="0" borderId="0" xfId="0"/>
    <xf numFmtId="0" fontId="0" fillId="0" borderId="0" xfId="0" applyAlignment="1">
      <alignment horizontal="left" vertical="center" indent="5"/>
    </xf>
    <xf numFmtId="0" fontId="0" fillId="0" borderId="0" xfId="0" applyAlignment="1">
      <alignment vertical="center"/>
    </xf>
    <xf numFmtId="0" fontId="0" fillId="2" borderId="0" xfId="0" applyFill="1"/>
    <xf numFmtId="0" fontId="0" fillId="3" borderId="0" xfId="0" applyFill="1"/>
    <xf numFmtId="0" fontId="0" fillId="0" borderId="0" xfId="0" applyAlignment="1">
      <alignment horizontal="left" vertical="center" indent="10"/>
    </xf>
    <xf numFmtId="0" fontId="0" fillId="2" borderId="0" xfId="0" applyFill="1" applyAlignment="1">
      <alignment horizontal="left" vertical="center" indent="5"/>
    </xf>
    <xf numFmtId="0" fontId="0" fillId="0" borderId="0" xfId="0" applyAlignment="1">
      <alignment vertical="center" wrapText="1"/>
    </xf>
    <xf numFmtId="0" fontId="0" fillId="0" borderId="0" xfId="0" applyAlignment="1">
      <alignment wrapText="1"/>
    </xf>
    <xf numFmtId="0" fontId="3" fillId="0" borderId="0" xfId="0" applyFont="1"/>
    <xf numFmtId="0" fontId="0" fillId="4" borderId="0" xfId="0" applyFill="1"/>
    <xf numFmtId="0" fontId="0" fillId="0" borderId="0" xfId="0" applyAlignment="1">
      <alignment horizontal="left" vertical="center" wrapText="1"/>
    </xf>
    <xf numFmtId="0" fontId="4" fillId="0" borderId="0" xfId="0" applyFont="1"/>
    <xf numFmtId="0" fontId="4" fillId="0" borderId="0" xfId="0" applyFont="1" applyAlignment="1">
      <alignment wrapText="1"/>
    </xf>
    <xf numFmtId="0" fontId="3" fillId="0" borderId="0" xfId="0" applyFont="1" applyAlignment="1">
      <alignment vertical="center" wrapText="1"/>
    </xf>
    <xf numFmtId="0" fontId="4" fillId="6" borderId="0" xfId="0" applyFont="1" applyFill="1" applyAlignment="1">
      <alignment horizontal="center" vertical="center"/>
    </xf>
    <xf numFmtId="164" fontId="4" fillId="0" borderId="0" xfId="1" applyNumberFormat="1" applyFont="1" applyFill="1" applyBorder="1"/>
    <xf numFmtId="0" fontId="0" fillId="0" borderId="0" xfId="0" applyAlignment="1">
      <alignment horizontal="left" wrapText="1"/>
    </xf>
    <xf numFmtId="0" fontId="1" fillId="0" borderId="9" xfId="0" applyFont="1" applyBorder="1"/>
    <xf numFmtId="0" fontId="0" fillId="0" borderId="10" xfId="0" applyBorder="1"/>
    <xf numFmtId="0" fontId="0" fillId="0" borderId="11" xfId="0" applyBorder="1"/>
    <xf numFmtId="0" fontId="0" fillId="0" borderId="12" xfId="0" applyBorder="1" applyAlignment="1">
      <alignment wrapText="1"/>
    </xf>
    <xf numFmtId="0" fontId="0" fillId="0" borderId="12" xfId="0" applyBorder="1"/>
    <xf numFmtId="0" fontId="0" fillId="0" borderId="11" xfId="0" applyBorder="1" applyAlignment="1">
      <alignment vertical="top"/>
    </xf>
    <xf numFmtId="0" fontId="0" fillId="0" borderId="11" xfId="0" applyBorder="1" applyAlignment="1">
      <alignment wrapText="1"/>
    </xf>
    <xf numFmtId="0" fontId="0" fillId="0" borderId="13" xfId="0" applyBorder="1"/>
    <xf numFmtId="0" fontId="0" fillId="0" borderId="14" xfId="0" applyBorder="1"/>
    <xf numFmtId="0" fontId="5" fillId="0" borderId="12" xfId="0" applyFont="1" applyBorder="1" applyAlignment="1">
      <alignment wrapText="1"/>
    </xf>
    <xf numFmtId="0" fontId="0" fillId="9" borderId="0" xfId="0" applyFill="1"/>
    <xf numFmtId="0" fontId="1" fillId="10" borderId="15" xfId="0" applyFont="1" applyFill="1" applyBorder="1"/>
    <xf numFmtId="0" fontId="0" fillId="11" borderId="0" xfId="0" applyFill="1"/>
    <xf numFmtId="0" fontId="0" fillId="12" borderId="0" xfId="0" applyFill="1"/>
    <xf numFmtId="0" fontId="1" fillId="0" borderId="0" xfId="0" applyFont="1"/>
    <xf numFmtId="0" fontId="1" fillId="0" borderId="0" xfId="0" applyFont="1" applyAlignment="1">
      <alignment horizontal="left"/>
    </xf>
    <xf numFmtId="0" fontId="1" fillId="0" borderId="0" xfId="0" applyFont="1" applyAlignment="1">
      <alignment horizontal="right"/>
    </xf>
    <xf numFmtId="0" fontId="1" fillId="0" borderId="16" xfId="0" applyFont="1" applyBorder="1"/>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top"/>
    </xf>
    <xf numFmtId="0" fontId="0" fillId="4" borderId="0" xfId="0" applyFill="1" applyAlignment="1">
      <alignment vertical="top"/>
    </xf>
    <xf numFmtId="0" fontId="0" fillId="5" borderId="1" xfId="0" applyFill="1" applyBorder="1" applyAlignment="1">
      <alignment vertical="top" wrapText="1"/>
    </xf>
    <xf numFmtId="0" fontId="0" fillId="5" borderId="2" xfId="0" applyFill="1" applyBorder="1" applyAlignment="1">
      <alignment vertical="top" wrapText="1"/>
    </xf>
    <xf numFmtId="0" fontId="0" fillId="5" borderId="0" xfId="0" applyFill="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0" xfId="0" applyAlignment="1">
      <alignment horizontal="left" vertical="top"/>
    </xf>
    <xf numFmtId="0" fontId="10" fillId="13" borderId="17" xfId="0" applyFont="1" applyFill="1" applyBorder="1" applyAlignment="1">
      <alignment wrapText="1"/>
    </xf>
    <xf numFmtId="0" fontId="10" fillId="0" borderId="0" xfId="0" applyFont="1" applyAlignment="1">
      <alignment wrapText="1"/>
    </xf>
    <xf numFmtId="0" fontId="11" fillId="0" borderId="0" xfId="0" applyFont="1" applyAlignment="1">
      <alignment wrapText="1"/>
    </xf>
    <xf numFmtId="0" fontId="11" fillId="14" borderId="0" xfId="0" applyFont="1" applyFill="1" applyAlignment="1">
      <alignment wrapText="1"/>
    </xf>
    <xf numFmtId="0" fontId="11" fillId="15" borderId="0" xfId="0" applyFont="1" applyFill="1" applyAlignment="1">
      <alignment wrapText="1"/>
    </xf>
    <xf numFmtId="0" fontId="10" fillId="0" borderId="16" xfId="0" applyFont="1" applyBorder="1" applyAlignment="1">
      <alignment wrapText="1"/>
    </xf>
    <xf numFmtId="0" fontId="3" fillId="16" borderId="0" xfId="0" applyFont="1" applyFill="1" applyAlignment="1">
      <alignment horizontal="center" vertical="center" wrapText="1"/>
    </xf>
    <xf numFmtId="0" fontId="12" fillId="16" borderId="0" xfId="0" applyFont="1" applyFill="1" applyAlignment="1">
      <alignment horizontal="center" vertical="center" wrapText="1"/>
    </xf>
    <xf numFmtId="0" fontId="0" fillId="16" borderId="0" xfId="0" applyFill="1" applyAlignment="1">
      <alignment horizontal="center" vertical="center" wrapText="1"/>
    </xf>
    <xf numFmtId="0" fontId="0" fillId="16" borderId="0" xfId="0" applyFill="1"/>
    <xf numFmtId="0" fontId="0" fillId="16" borderId="0" xfId="0" applyFill="1" applyAlignment="1">
      <alignment horizontal="left"/>
    </xf>
    <xf numFmtId="0" fontId="0" fillId="16" borderId="0" xfId="0" applyFill="1" applyAlignment="1">
      <alignment vertical="center" wrapText="1"/>
    </xf>
    <xf numFmtId="0" fontId="3" fillId="16" borderId="0" xfId="0" applyFont="1" applyFill="1"/>
    <xf numFmtId="0" fontId="13" fillId="17" borderId="0" xfId="0" applyFont="1" applyFill="1" applyAlignment="1">
      <alignment horizontal="center" vertical="center"/>
    </xf>
    <xf numFmtId="0" fontId="0" fillId="5" borderId="0" xfId="0" applyFill="1" applyAlignment="1">
      <alignment horizontal="center" vertical="center" wrapText="1"/>
    </xf>
    <xf numFmtId="0" fontId="0" fillId="16" borderId="0" xfId="0" applyFill="1" applyAlignment="1">
      <alignment vertical="center"/>
    </xf>
    <xf numFmtId="0" fontId="4" fillId="16" borderId="0" xfId="0" applyFont="1" applyFill="1" applyAlignment="1">
      <alignment vertical="center"/>
    </xf>
    <xf numFmtId="0" fontId="0" fillId="16" borderId="0" xfId="0" applyFill="1" applyAlignment="1">
      <alignment wrapText="1"/>
    </xf>
    <xf numFmtId="0" fontId="1" fillId="2" borderId="0" xfId="0" applyFont="1" applyFill="1"/>
    <xf numFmtId="0" fontId="0" fillId="0" borderId="0" xfId="0" pivotButton="1"/>
    <xf numFmtId="0" fontId="0" fillId="0" borderId="0" xfId="0" applyAlignment="1">
      <alignment horizontal="left"/>
    </xf>
    <xf numFmtId="0" fontId="0" fillId="18" borderId="0" xfId="0" applyFill="1" applyAlignment="1">
      <alignment vertical="center" wrapText="1"/>
    </xf>
    <xf numFmtId="0" fontId="0" fillId="19" borderId="0" xfId="0" applyFill="1" applyAlignment="1">
      <alignment wrapText="1"/>
    </xf>
    <xf numFmtId="0" fontId="0" fillId="20" borderId="0" xfId="0" applyFill="1" applyAlignment="1">
      <alignment wrapText="1"/>
    </xf>
    <xf numFmtId="0" fontId="0" fillId="19" borderId="0" xfId="0" applyFill="1"/>
    <xf numFmtId="0" fontId="0" fillId="18" borderId="0" xfId="0" applyFill="1"/>
    <xf numFmtId="0" fontId="0" fillId="20" borderId="0" xfId="0" applyFill="1"/>
    <xf numFmtId="0" fontId="0" fillId="0" borderId="0" xfId="0" applyAlignment="1">
      <alignment horizontal="left" vertical="top" wrapText="1"/>
    </xf>
    <xf numFmtId="0" fontId="0" fillId="0" borderId="0" xfId="0" applyAlignment="1">
      <alignment horizontal="left" vertical="top"/>
    </xf>
    <xf numFmtId="0" fontId="13" fillId="17" borderId="0" xfId="0" applyFont="1" applyFill="1" applyAlignment="1">
      <alignment horizontal="center" vertical="center" wrapText="1"/>
    </xf>
    <xf numFmtId="0" fontId="13" fillId="17" borderId="0" xfId="0" applyFont="1" applyFill="1" applyAlignment="1">
      <alignment horizontal="center" vertical="center"/>
    </xf>
    <xf numFmtId="0" fontId="4" fillId="5" borderId="0" xfId="0" applyFont="1" applyFill="1" applyAlignment="1">
      <alignment horizontal="center" vertical="center" wrapText="1"/>
    </xf>
    <xf numFmtId="0" fontId="3" fillId="0" borderId="0" xfId="0" applyFont="1" applyAlignment="1">
      <alignment horizontal="center" vertical="center" textRotation="90"/>
    </xf>
    <xf numFmtId="0" fontId="4" fillId="7"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3" fillId="0" borderId="0" xfId="0" applyFont="1" applyAlignment="1">
      <alignment horizontal="center"/>
    </xf>
  </cellXfs>
  <cellStyles count="2">
    <cellStyle name="Comma 2" xfId="1" xr:uid="{8D86E699-9281-4A47-9D30-38856B11C4C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66675</xdr:colOff>
      <xdr:row>8</xdr:row>
      <xdr:rowOff>205646</xdr:rowOff>
    </xdr:from>
    <xdr:to>
      <xdr:col>4</xdr:col>
      <xdr:colOff>409575</xdr:colOff>
      <xdr:row>8</xdr:row>
      <xdr:rowOff>885825</xdr:rowOff>
    </xdr:to>
    <xdr:sp macro="" textlink="">
      <xdr:nvSpPr>
        <xdr:cNvPr id="2" name="AutoShape 1">
          <a:extLst>
            <a:ext uri="{FF2B5EF4-FFF2-40B4-BE49-F238E27FC236}">
              <a16:creationId xmlns:a16="http://schemas.microsoft.com/office/drawing/2014/main" id="{8B0F5F2A-CAB8-45D4-A9E7-B47F6B88AD84}"/>
            </a:ext>
          </a:extLst>
        </xdr:cNvPr>
        <xdr:cNvSpPr>
          <a:spLocks noChangeArrowheads="1"/>
        </xdr:cNvSpPr>
      </xdr:nvSpPr>
      <xdr:spPr bwMode="auto">
        <a:xfrm>
          <a:off x="3810000" y="6063521"/>
          <a:ext cx="342900" cy="127729"/>
        </a:xfrm>
        <a:prstGeom prst="rightArrow">
          <a:avLst>
            <a:gd name="adj1" fmla="val 50000"/>
            <a:gd name="adj2" fmla="val 23611"/>
          </a:avLst>
        </a:prstGeom>
        <a:solidFill>
          <a:srgbClr val="376092"/>
        </a:solidFill>
        <a:ln w="9525">
          <a:solidFill>
            <a:srgbClr val="333399"/>
          </a:solidFill>
          <a:miter lim="800000"/>
          <a:headEnd/>
          <a:tailEnd/>
        </a:ln>
      </xdr:spPr>
    </xdr:sp>
    <xdr:clientData/>
  </xdr:twoCellAnchor>
  <xdr:twoCellAnchor>
    <xdr:from>
      <xdr:col>7</xdr:col>
      <xdr:colOff>95250</xdr:colOff>
      <xdr:row>8</xdr:row>
      <xdr:rowOff>205646</xdr:rowOff>
    </xdr:from>
    <xdr:to>
      <xdr:col>7</xdr:col>
      <xdr:colOff>438150</xdr:colOff>
      <xdr:row>8</xdr:row>
      <xdr:rowOff>885825</xdr:rowOff>
    </xdr:to>
    <xdr:sp macro="" textlink="">
      <xdr:nvSpPr>
        <xdr:cNvPr id="3" name="AutoShape 2">
          <a:extLst>
            <a:ext uri="{FF2B5EF4-FFF2-40B4-BE49-F238E27FC236}">
              <a16:creationId xmlns:a16="http://schemas.microsoft.com/office/drawing/2014/main" id="{51487255-DEB9-4D51-B293-F9CCDDA663FE}"/>
            </a:ext>
          </a:extLst>
        </xdr:cNvPr>
        <xdr:cNvSpPr>
          <a:spLocks noChangeArrowheads="1"/>
        </xdr:cNvSpPr>
      </xdr:nvSpPr>
      <xdr:spPr bwMode="auto">
        <a:xfrm>
          <a:off x="5686425" y="6063521"/>
          <a:ext cx="342900" cy="127729"/>
        </a:xfrm>
        <a:prstGeom prst="rightArrow">
          <a:avLst>
            <a:gd name="adj1" fmla="val 50000"/>
            <a:gd name="adj2" fmla="val 23611"/>
          </a:avLst>
        </a:prstGeom>
        <a:solidFill>
          <a:srgbClr val="376092"/>
        </a:solidFill>
        <a:ln w="9525">
          <a:solidFill>
            <a:srgbClr val="333399"/>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120650</xdr:colOff>
      <xdr:row>15</xdr:row>
      <xdr:rowOff>0</xdr:rowOff>
    </xdr:from>
    <xdr:to>
      <xdr:col>7</xdr:col>
      <xdr:colOff>426013</xdr:colOff>
      <xdr:row>23</xdr:row>
      <xdr:rowOff>176835</xdr:rowOff>
    </xdr:to>
    <xdr:pic>
      <xdr:nvPicPr>
        <xdr:cNvPr id="6" name="Diagram 8">
          <a:extLst>
            <a:ext uri="{FF2B5EF4-FFF2-40B4-BE49-F238E27FC236}">
              <a16:creationId xmlns:a16="http://schemas.microsoft.com/office/drawing/2014/main" id="{AD754037-E446-43BC-B95E-E3219A545EF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898" b="-4935"/>
        <a:stretch>
          <a:fillRect/>
        </a:stretch>
      </xdr:blipFill>
      <xdr:spPr bwMode="auto">
        <a:xfrm>
          <a:off x="731536" y="2773101"/>
          <a:ext cx="5280869" cy="1655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104186</xdr:colOff>
      <xdr:row>3</xdr:row>
      <xdr:rowOff>94382</xdr:rowOff>
    </xdr:from>
    <xdr:to>
      <xdr:col>6</xdr:col>
      <xdr:colOff>972595</xdr:colOff>
      <xdr:row>11</xdr:row>
      <xdr:rowOff>80380</xdr:rowOff>
    </xdr:to>
    <xdr:pic>
      <xdr:nvPicPr>
        <xdr:cNvPr id="8" name="Diagram 5">
          <a:extLst>
            <a:ext uri="{FF2B5EF4-FFF2-40B4-BE49-F238E27FC236}">
              <a16:creationId xmlns:a16="http://schemas.microsoft.com/office/drawing/2014/main" id="{1C11BAC1-9758-42D1-A09E-4DFC6B65D68A}"/>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686" b="-2870"/>
        <a:stretch>
          <a:fillRect/>
        </a:stretch>
      </xdr:blipFill>
      <xdr:spPr bwMode="auto">
        <a:xfrm>
          <a:off x="715072" y="649002"/>
          <a:ext cx="4774865" cy="14649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ennan, Lesley" refreshedDate="44841.434793749999" createdVersion="7" refreshedVersion="7" minRefreshableVersion="3" recordCount="31" xr:uid="{4405A75E-3FE1-4371-8E31-97C04DB028F8}">
  <cacheSource type="worksheet">
    <worksheetSource ref="A1:H32" sheet="Case study scoring 2021-22"/>
  </cacheSource>
  <cacheFields count="8">
    <cacheField name="CS no." numFmtId="0">
      <sharedItems containsMixedTypes="1" containsNumber="1" containsInteger="1" minValue="12" maxValue="31"/>
    </cacheField>
    <cacheField name="Outcome" numFmtId="0">
      <sharedItems containsBlank="1" count="3">
        <s v="Capacity"/>
        <m/>
        <s v="Data"/>
      </sharedItems>
    </cacheField>
    <cacheField name="Title  " numFmtId="0">
      <sharedItems containsBlank="1" longText="1"/>
    </cacheField>
    <cacheField name="21/22 ONS Contribution" numFmtId="0">
      <sharedItems/>
    </cacheField>
    <cacheField name="21/22 Impact" numFmtId="0">
      <sharedItems containsBlank="1"/>
    </cacheField>
    <cacheField name="2021 SCORE" numFmtId="0">
      <sharedItems containsString="0" containsBlank="1" containsNumber="1" containsInteger="1" minValue="1" maxValue="9"/>
    </cacheField>
    <cacheField name="2022 SCORE" numFmtId="0">
      <sharedItems containsString="0" containsBlank="1" containsNumber="1" containsInteger="1" minValue="1" maxValue="9"/>
    </cacheField>
    <cacheField name="Reason to change/comment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
  <r>
    <s v="1 "/>
    <x v="0"/>
    <s v="Enabling UNECA to build Statistical Leadership skills in African NSOs "/>
    <s v="Major"/>
    <s v="Major"/>
    <n v="9"/>
    <n v="9"/>
    <s v="Incorporating lessons learn and feedback - now allows online delivery, in French, Arabic, and to be tailored for women, takes into account of lessons learned. Expanding into Middle East. And bringing the partners together."/>
  </r>
  <r>
    <s v="2   "/>
    <x v="0"/>
    <s v="ONS capacity building initiatives enable the UNECA African Centre for Statistics to promote more effective leadership and adopt more efficient ways of working  "/>
    <s v="Moderate"/>
    <s v="Moderate"/>
    <n v="4"/>
    <n v="4"/>
    <s v="No change"/>
  </r>
  <r>
    <s v="3 "/>
    <x v="0"/>
    <s v="Development of skills and tools which will directly improve collection, and future analysis of data from digital censuses across Africa "/>
    <s v="Major"/>
    <s v="Major"/>
    <n v="9"/>
    <n v="9"/>
    <s v="No change"/>
  </r>
  <r>
    <s v="4 "/>
    <x v="0"/>
    <s v="Strengthening ECA’s role in delivering Pan-African Censuses "/>
    <s v="Major "/>
    <s v="Major "/>
    <n v="6"/>
    <n v="9"/>
    <s v="Evidence from UNECA noted ONS has had a major impact on this work, and case study 7"/>
  </r>
  <r>
    <s v="5  "/>
    <x v="1"/>
    <m/>
    <s v="Not written "/>
    <s v="Not written "/>
    <m/>
    <m/>
    <s v="Not submitted"/>
  </r>
  <r>
    <s v="6 "/>
    <x v="0"/>
    <s v="Putting African NSOs in a better position to utilise data science "/>
    <s v="Major"/>
    <s v="Major"/>
    <n v="9"/>
    <n v="9"/>
    <s v="No change"/>
  </r>
  <r>
    <s v="7 "/>
    <x v="0"/>
    <s v="Improving National Statistics Offices capability to respond to COVID – 19 :"/>
    <s v="Moderate"/>
    <s v="Moderate"/>
    <n v="4"/>
    <n v="4"/>
    <s v="No change"/>
  </r>
  <r>
    <s v="8 "/>
    <x v="0"/>
    <s v="Support for successful data science recruitment in Rwanda"/>
    <s v="Major "/>
    <s v="Major "/>
    <n v="6"/>
    <n v="9"/>
    <s v="Uplifted the ONS contribution, based on evidence incl stakeholder evidence, re support during recruitment and induction during 21/22"/>
  </r>
  <r>
    <s v="9 "/>
    <x v="0"/>
    <s v="Supporting NIS Rwanda in developing a sustainable approach to data science that can be scaled-up to support Rwanda and countries across Africa"/>
    <s v="Moderate"/>
    <s v="Major"/>
    <n v="6"/>
    <n v="6"/>
    <s v="No change - not clear the activities in the review period"/>
  </r>
  <r>
    <s v="10 "/>
    <x v="0"/>
    <s v="Developing a new security strategy to support NISR’s ambition for statistical transformation and data science in Rwanda "/>
    <s v="Major"/>
    <s v="Major"/>
    <n v="9"/>
    <n v="9"/>
    <s v="No change"/>
  </r>
  <r>
    <s v="11 "/>
    <x v="0"/>
    <s v="NEW: Hackathon –"/>
    <s v="Moderate"/>
    <s v="Minor"/>
    <m/>
    <n v="2"/>
    <s v="An interesting initiative, which has great potential for stimulating demand and an appetite for insights. Good reflections, and learning for the future."/>
  </r>
  <r>
    <n v="12"/>
    <x v="0"/>
    <s v="NEW: Statistical operating frameworks - Support on KenQAF and Code of Practice mentoring (strong output but maybe not outcome as yet) "/>
    <s v="Minor"/>
    <s v="Minor"/>
    <m/>
    <n v="1"/>
    <s v="There are only two references to the ONS contribution: &quot;ONS facilitated strategic discussions throughout the week&quot;; thus, I feel I cannot score higher than minor. The learning points appear superficial in comparison to other case study lessons learned."/>
  </r>
  <r>
    <s v="13 "/>
    <x v="2"/>
    <s v="Improved production and dissemination of SDG data in Rwanda "/>
    <s v="Major"/>
    <s v="Major"/>
    <n v="9"/>
    <n v="9"/>
    <s v="No change"/>
  </r>
  <r>
    <s v="14 "/>
    <x v="0"/>
    <s v="Modernising dissemination of key statistics in Rwanda"/>
    <s v="Major"/>
    <s v="Moderate"/>
    <n v="6"/>
    <n v="6"/>
    <s v="A strong case study, with clarity in what was done, when, by who and the impact. However, I am sure that there are more lessons learned than just the two detailed."/>
  </r>
  <r>
    <n v="15"/>
    <x v="0"/>
    <s v="Building a culture of more effective coordination:  leading to increased results, better targeted towards partner priorities "/>
    <s v="Major"/>
    <s v="Moderate"/>
    <n v="6"/>
    <n v="6"/>
    <s v="No change"/>
  </r>
  <r>
    <s v="16 "/>
    <x v="2"/>
    <s v="Ghana Statistical Service’s 2020 Population and Housing Census: Leveraging technology and technical assistance to ensure no one is left behind "/>
    <s v="Major"/>
    <s v="Major "/>
    <n v="9"/>
    <n v="9"/>
    <s v="No change"/>
  </r>
  <r>
    <s v="17 "/>
    <x v="2"/>
    <s v="How ONS is shifting attitudes in partner organisations to becoming more user focussed"/>
    <s v="Moderate"/>
    <s v="Minor"/>
    <n v="1"/>
    <n v="2"/>
    <s v="Uplifted the ONS contribution, based on evidence in case study and stakeholder evidence, re stimulating demand in civil society"/>
  </r>
  <r>
    <s v="18 "/>
    <x v="0"/>
    <s v="Professionalising communications at the Ghana Stats Service "/>
    <s v="Moderate"/>
    <s v="Moderate"/>
    <n v="2"/>
    <n v="4"/>
    <s v="Uplifted the ONS contribution, based on evidence in case study and stakeholder evidence, re GSS comms, especially TV programme for school children and data visualisation. Good reflection in the lessons learned."/>
  </r>
  <r>
    <s v="19 "/>
    <x v="0"/>
    <s v="How we have/are shaping future GSS leadership and staff capabilities "/>
    <s v="Major"/>
    <s v="Major"/>
    <n v="9"/>
    <n v="9"/>
    <s v="No change"/>
  </r>
  <r>
    <s v="20 "/>
    <x v="2"/>
    <s v="2019 Kenya Population and Housing Census: improving data collection in Kenya’s first digital census "/>
    <s v="Major"/>
    <s v="Moderate"/>
    <n v="6"/>
    <n v="6"/>
    <s v="No change"/>
  </r>
  <r>
    <s v="21 "/>
    <x v="0"/>
    <s v="Training &amp; capacity building - Shaping KNBS leadership and staff capabilities, inc leadership training &amp; new methods of supporting delivery of training (given travel restrictions). Also mentoring of new DG and supporting him in the new job; mentoring of some key staff on R for Flow of Funds and visualisation. "/>
    <s v="Moderate"/>
    <s v="Moderate"/>
    <n v="4"/>
    <n v="4"/>
    <s v="Sufficient evidence to assess as moderate for the ONS contribution"/>
  </r>
  <r>
    <s v="22 "/>
    <x v="2"/>
    <s v="NEW: Monitoring the impact of tree planting on forest cover in Uganda"/>
    <s v="Major"/>
    <s v="Moderate"/>
    <m/>
    <n v="6"/>
    <s v="Innovative piece of work by ONS that produced evidence the impact of the Welsh Government tree planting project. Good reflections captured too."/>
  </r>
  <r>
    <s v="23 "/>
    <x v="2"/>
    <s v="Assessing the feasibility of a cattle census for South Sudan using satellite imagery "/>
    <s v="Moderate"/>
    <s v="Minor"/>
    <n v="2"/>
    <n v="2"/>
    <s v="No change"/>
  </r>
  <r>
    <s v="24 "/>
    <x v="2"/>
    <s v="Developing faster indicators of economic activity to help low and middle-income countries respond to COVID 19 "/>
    <s v="Major"/>
    <s v="Moderate"/>
    <n v="4"/>
    <n v="6"/>
    <s v="Uplifted to major given the Ukraine work and its inclusion in the weekly briefing, and the &quot;indicated changes in trade flows in the region earlier than other independent analysts&quot; "/>
  </r>
  <r>
    <s v="25 "/>
    <x v="0"/>
    <s v="Building capability to deliver reproducible analytical pipelines in the Caribbean"/>
    <s v="Minor"/>
    <s v="Moderate"/>
    <n v="2"/>
    <n v="2"/>
    <s v="No change"/>
  </r>
  <r>
    <s v="26 "/>
    <x v="2"/>
    <s v="Increasing the transparency of SDG data in developing countries (unlocking the power of data through new presentation and dissemination techniques) "/>
    <s v="Major"/>
    <s v="Moderate"/>
    <n v="6"/>
    <n v="6"/>
    <s v="No change"/>
  </r>
  <r>
    <s v="27 "/>
    <x v="0"/>
    <s v="NEW: Building capability to deliver reproducible analytical pipelines in Vanuatu"/>
    <s v="Moderate"/>
    <s v="Moderate"/>
    <m/>
    <n v="4"/>
    <s v="Well documented case study that demonstrates the impact that acquiring these skills from well-developed training on operational delivery"/>
  </r>
  <r>
    <s v="28 "/>
    <x v="2"/>
    <s v="Building commitment to inclusive data in Kenya through the Inclusive Data Charter"/>
    <s v="Moderate"/>
    <s v="Moderate"/>
    <n v="4"/>
    <n v="4"/>
    <s v="No change"/>
  </r>
  <r>
    <s v="29 "/>
    <x v="2"/>
    <s v="NEW: Inclusive Data Charter –Kenya"/>
    <s v="Moderate"/>
    <s v="Moderate"/>
    <m/>
    <n v="4"/>
    <s v="Good descriptive case study documenting action taken, the duration of this exercise and good reflections captured for future work of this nature."/>
  </r>
  <r>
    <s v="30 "/>
    <x v="2"/>
    <s v="Improving the quality, consistency and dissemination of labour statistics "/>
    <s v="Minor"/>
    <s v="Moderate"/>
    <n v="2"/>
    <n v="2"/>
    <s v="No change"/>
  </r>
  <r>
    <n v="31"/>
    <x v="1"/>
    <s v="NEW: Supporting ACS with communication activities to raise its profile (provisional)"/>
    <s v="."/>
    <m/>
    <m/>
    <m/>
    <s v=" Not submitte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D48E971-35FB-401A-98AC-3F01B284E2FC}" name="PivotTable1" cacheId="1976"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C6" firstHeaderRow="0" firstDataRow="1" firstDataCol="1"/>
  <pivotFields count="8">
    <pivotField showAll="0"/>
    <pivotField axis="axisRow" showAll="0">
      <items count="4">
        <item x="0"/>
        <item x="2"/>
        <item h="1" x="1"/>
        <item t="default"/>
      </items>
    </pivotField>
    <pivotField showAll="0"/>
    <pivotField showAll="0"/>
    <pivotField showAll="0"/>
    <pivotField dataField="1" showAll="0"/>
    <pivotField dataField="1" showAll="0"/>
    <pivotField showAll="0"/>
  </pivotFields>
  <rowFields count="1">
    <field x="1"/>
  </rowFields>
  <rowItems count="3">
    <i>
      <x/>
    </i>
    <i>
      <x v="1"/>
    </i>
    <i t="grand">
      <x/>
    </i>
  </rowItems>
  <colFields count="1">
    <field x="-2"/>
  </colFields>
  <colItems count="2">
    <i>
      <x/>
    </i>
    <i i="1">
      <x v="1"/>
    </i>
  </colItems>
  <dataFields count="2">
    <dataField name="Sum of 2021 SCORE" fld="5" baseField="0" baseItem="0"/>
    <dataField name="Sum of 2022 SCORE"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9A716-9126-4B20-BB9A-FF9AEB446CB9}">
  <dimension ref="A3:C6"/>
  <sheetViews>
    <sheetView workbookViewId="0">
      <selection activeCell="B29" sqref="B29"/>
    </sheetView>
  </sheetViews>
  <sheetFormatPr defaultRowHeight="15"/>
  <cols>
    <col min="1" max="1" width="12.5703125" bestFit="1" customWidth="1"/>
    <col min="2" max="6" width="17.140625" bestFit="1" customWidth="1"/>
    <col min="7" max="8" width="22" bestFit="1" customWidth="1"/>
  </cols>
  <sheetData>
    <row r="3" spans="1:3">
      <c r="A3" s="65" t="s">
        <v>0</v>
      </c>
      <c r="B3" t="s">
        <v>1</v>
      </c>
      <c r="C3" t="s">
        <v>2</v>
      </c>
    </row>
    <row r="4" spans="1:3">
      <c r="A4" s="66" t="s">
        <v>3</v>
      </c>
      <c r="B4">
        <v>91</v>
      </c>
      <c r="C4">
        <v>106</v>
      </c>
    </row>
    <row r="5" spans="1:3">
      <c r="A5" s="66" t="s">
        <v>4</v>
      </c>
      <c r="B5">
        <v>43</v>
      </c>
      <c r="C5">
        <v>56</v>
      </c>
    </row>
    <row r="6" spans="1:3">
      <c r="A6" s="66" t="s">
        <v>5</v>
      </c>
      <c r="B6">
        <v>134</v>
      </c>
      <c r="C6">
        <v>162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97E2A-1021-4C2A-8D6E-F9A902DED7EF}">
  <dimension ref="A1:H33"/>
  <sheetViews>
    <sheetView workbookViewId="0">
      <selection activeCell="D4" sqref="D4"/>
    </sheetView>
  </sheetViews>
  <sheetFormatPr defaultRowHeight="15"/>
  <cols>
    <col min="3" max="3" width="40" style="8" customWidth="1"/>
    <col min="4" max="4" width="21.28515625" bestFit="1" customWidth="1"/>
    <col min="5" max="5" width="11.85546875" bestFit="1" customWidth="1"/>
    <col min="6" max="7" width="10.7109375" bestFit="1" customWidth="1"/>
    <col min="8" max="8" width="53.140625" style="8" customWidth="1"/>
  </cols>
  <sheetData>
    <row r="1" spans="1:8">
      <c r="A1" t="s">
        <v>6</v>
      </c>
      <c r="B1" t="s">
        <v>7</v>
      </c>
      <c r="C1" s="8" t="s">
        <v>8</v>
      </c>
      <c r="D1" t="s">
        <v>9</v>
      </c>
      <c r="E1" t="s">
        <v>10</v>
      </c>
      <c r="F1" t="s">
        <v>11</v>
      </c>
      <c r="G1" t="s">
        <v>12</v>
      </c>
      <c r="H1" s="8" t="s">
        <v>13</v>
      </c>
    </row>
    <row r="2" spans="1:8" ht="60">
      <c r="A2" t="s">
        <v>14</v>
      </c>
      <c r="B2" t="s">
        <v>3</v>
      </c>
      <c r="C2" s="8" t="s">
        <v>15</v>
      </c>
      <c r="D2" t="s">
        <v>16</v>
      </c>
      <c r="E2" t="s">
        <v>16</v>
      </c>
      <c r="F2">
        <v>9</v>
      </c>
      <c r="G2">
        <v>9</v>
      </c>
      <c r="H2" s="8" t="s">
        <v>17</v>
      </c>
    </row>
    <row r="3" spans="1:8" ht="60">
      <c r="A3" t="s">
        <v>18</v>
      </c>
      <c r="B3" t="s">
        <v>3</v>
      </c>
      <c r="C3" s="8" t="s">
        <v>19</v>
      </c>
      <c r="D3" t="s">
        <v>20</v>
      </c>
      <c r="E3" t="s">
        <v>20</v>
      </c>
      <c r="F3">
        <v>4</v>
      </c>
      <c r="G3">
        <v>4</v>
      </c>
      <c r="H3" s="8" t="s">
        <v>21</v>
      </c>
    </row>
    <row r="4" spans="1:8" ht="60">
      <c r="A4" t="s">
        <v>22</v>
      </c>
      <c r="B4" t="s">
        <v>3</v>
      </c>
      <c r="C4" s="8" t="s">
        <v>23</v>
      </c>
      <c r="D4" t="s">
        <v>16</v>
      </c>
      <c r="E4" t="s">
        <v>16</v>
      </c>
      <c r="F4">
        <v>9</v>
      </c>
      <c r="G4">
        <v>9</v>
      </c>
      <c r="H4" s="8" t="s">
        <v>21</v>
      </c>
    </row>
    <row r="5" spans="1:8" ht="30">
      <c r="A5" t="s">
        <v>24</v>
      </c>
      <c r="B5" t="s">
        <v>3</v>
      </c>
      <c r="C5" s="8" t="s">
        <v>25</v>
      </c>
      <c r="D5" t="s">
        <v>26</v>
      </c>
      <c r="E5" t="s">
        <v>26</v>
      </c>
      <c r="F5">
        <v>6</v>
      </c>
      <c r="G5">
        <v>9</v>
      </c>
      <c r="H5" s="8" t="s">
        <v>27</v>
      </c>
    </row>
    <row r="6" spans="1:8">
      <c r="A6" t="s">
        <v>28</v>
      </c>
      <c r="D6" t="s">
        <v>29</v>
      </c>
      <c r="E6" t="s">
        <v>29</v>
      </c>
      <c r="H6" s="8" t="s">
        <v>30</v>
      </c>
    </row>
    <row r="7" spans="1:8" ht="30">
      <c r="A7" t="s">
        <v>31</v>
      </c>
      <c r="B7" t="s">
        <v>3</v>
      </c>
      <c r="C7" s="8" t="s">
        <v>32</v>
      </c>
      <c r="D7" t="s">
        <v>16</v>
      </c>
      <c r="E7" t="s">
        <v>16</v>
      </c>
      <c r="F7">
        <v>9</v>
      </c>
      <c r="G7">
        <v>9</v>
      </c>
      <c r="H7" s="8" t="s">
        <v>21</v>
      </c>
    </row>
    <row r="8" spans="1:8" ht="30">
      <c r="A8" t="s">
        <v>33</v>
      </c>
      <c r="B8" t="s">
        <v>3</v>
      </c>
      <c r="C8" s="8" t="s">
        <v>34</v>
      </c>
      <c r="D8" t="s">
        <v>20</v>
      </c>
      <c r="E8" t="s">
        <v>20</v>
      </c>
      <c r="F8">
        <v>4</v>
      </c>
      <c r="G8">
        <v>4</v>
      </c>
      <c r="H8" s="8" t="s">
        <v>21</v>
      </c>
    </row>
    <row r="9" spans="1:8" ht="45">
      <c r="A9" t="s">
        <v>35</v>
      </c>
      <c r="B9" t="s">
        <v>3</v>
      </c>
      <c r="C9" s="8" t="s">
        <v>36</v>
      </c>
      <c r="D9" t="s">
        <v>26</v>
      </c>
      <c r="E9" t="s">
        <v>26</v>
      </c>
      <c r="F9">
        <v>6</v>
      </c>
      <c r="G9">
        <v>9</v>
      </c>
      <c r="H9" s="8" t="s">
        <v>37</v>
      </c>
    </row>
    <row r="10" spans="1:8" ht="60">
      <c r="A10" t="s">
        <v>38</v>
      </c>
      <c r="B10" t="s">
        <v>3</v>
      </c>
      <c r="C10" s="8" t="s">
        <v>39</v>
      </c>
      <c r="D10" t="s">
        <v>20</v>
      </c>
      <c r="E10" t="s">
        <v>16</v>
      </c>
      <c r="F10">
        <v>6</v>
      </c>
      <c r="G10">
        <v>6</v>
      </c>
      <c r="H10" s="8" t="s">
        <v>40</v>
      </c>
    </row>
    <row r="11" spans="1:8" ht="60">
      <c r="A11" t="s">
        <v>41</v>
      </c>
      <c r="B11" t="s">
        <v>3</v>
      </c>
      <c r="C11" s="8" t="s">
        <v>42</v>
      </c>
      <c r="D11" t="s">
        <v>16</v>
      </c>
      <c r="E11" t="s">
        <v>16</v>
      </c>
      <c r="F11">
        <v>9</v>
      </c>
      <c r="G11">
        <v>9</v>
      </c>
      <c r="H11" s="8" t="s">
        <v>21</v>
      </c>
    </row>
    <row r="12" spans="1:8" ht="45">
      <c r="A12" t="s">
        <v>43</v>
      </c>
      <c r="B12" t="s">
        <v>3</v>
      </c>
      <c r="C12" s="8" t="s">
        <v>44</v>
      </c>
      <c r="D12" t="s">
        <v>20</v>
      </c>
      <c r="E12" t="s">
        <v>45</v>
      </c>
      <c r="G12">
        <v>2</v>
      </c>
      <c r="H12" s="8" t="s">
        <v>46</v>
      </c>
    </row>
    <row r="13" spans="1:8" ht="75">
      <c r="A13">
        <v>12</v>
      </c>
      <c r="B13" t="s">
        <v>3</v>
      </c>
      <c r="C13" s="8" t="s">
        <v>47</v>
      </c>
      <c r="D13" t="s">
        <v>45</v>
      </c>
      <c r="E13" t="s">
        <v>45</v>
      </c>
      <c r="G13">
        <v>1</v>
      </c>
      <c r="H13" s="8" t="s">
        <v>48</v>
      </c>
    </row>
    <row r="14" spans="1:8" ht="30">
      <c r="A14" t="s">
        <v>49</v>
      </c>
      <c r="B14" t="s">
        <v>4</v>
      </c>
      <c r="C14" s="8" t="s">
        <v>50</v>
      </c>
      <c r="D14" t="s">
        <v>16</v>
      </c>
      <c r="E14" t="s">
        <v>16</v>
      </c>
      <c r="F14">
        <v>9</v>
      </c>
      <c r="G14">
        <v>9</v>
      </c>
      <c r="H14" s="8" t="s">
        <v>21</v>
      </c>
    </row>
    <row r="15" spans="1:8" ht="45">
      <c r="A15" t="s">
        <v>51</v>
      </c>
      <c r="B15" t="s">
        <v>3</v>
      </c>
      <c r="C15" s="8" t="s">
        <v>52</v>
      </c>
      <c r="D15" t="s">
        <v>16</v>
      </c>
      <c r="E15" t="s">
        <v>20</v>
      </c>
      <c r="F15">
        <v>6</v>
      </c>
      <c r="G15">
        <v>6</v>
      </c>
      <c r="H15" s="8" t="s">
        <v>53</v>
      </c>
    </row>
    <row r="16" spans="1:8" ht="45">
      <c r="A16">
        <v>15</v>
      </c>
      <c r="B16" t="s">
        <v>3</v>
      </c>
      <c r="C16" s="8" t="s">
        <v>54</v>
      </c>
      <c r="D16" t="s">
        <v>16</v>
      </c>
      <c r="E16" t="s">
        <v>20</v>
      </c>
      <c r="F16">
        <v>6</v>
      </c>
      <c r="G16">
        <v>6</v>
      </c>
      <c r="H16" s="8" t="s">
        <v>21</v>
      </c>
    </row>
    <row r="17" spans="1:8" ht="60">
      <c r="A17" t="s">
        <v>55</v>
      </c>
      <c r="B17" t="s">
        <v>4</v>
      </c>
      <c r="C17" s="8" t="s">
        <v>56</v>
      </c>
      <c r="D17" t="s">
        <v>16</v>
      </c>
      <c r="E17" t="s">
        <v>26</v>
      </c>
      <c r="F17">
        <v>9</v>
      </c>
      <c r="G17">
        <v>9</v>
      </c>
      <c r="H17" s="8" t="s">
        <v>21</v>
      </c>
    </row>
    <row r="18" spans="1:8" ht="45">
      <c r="A18" t="s">
        <v>57</v>
      </c>
      <c r="B18" t="s">
        <v>4</v>
      </c>
      <c r="C18" s="8" t="s">
        <v>58</v>
      </c>
      <c r="D18" t="s">
        <v>20</v>
      </c>
      <c r="E18" t="s">
        <v>45</v>
      </c>
      <c r="F18">
        <v>1</v>
      </c>
      <c r="G18">
        <v>2</v>
      </c>
      <c r="H18" s="8" t="s">
        <v>59</v>
      </c>
    </row>
    <row r="19" spans="1:8" ht="60">
      <c r="A19" t="s">
        <v>60</v>
      </c>
      <c r="B19" t="s">
        <v>3</v>
      </c>
      <c r="C19" s="8" t="s">
        <v>61</v>
      </c>
      <c r="D19" t="s">
        <v>20</v>
      </c>
      <c r="E19" t="s">
        <v>20</v>
      </c>
      <c r="F19">
        <v>2</v>
      </c>
      <c r="G19">
        <v>4</v>
      </c>
      <c r="H19" s="8" t="s">
        <v>62</v>
      </c>
    </row>
    <row r="20" spans="1:8" ht="30">
      <c r="A20" t="s">
        <v>63</v>
      </c>
      <c r="B20" t="s">
        <v>3</v>
      </c>
      <c r="C20" s="8" t="s">
        <v>64</v>
      </c>
      <c r="D20" t="s">
        <v>16</v>
      </c>
      <c r="E20" t="s">
        <v>16</v>
      </c>
      <c r="F20">
        <v>9</v>
      </c>
      <c r="G20">
        <v>9</v>
      </c>
      <c r="H20" s="8" t="s">
        <v>21</v>
      </c>
    </row>
    <row r="21" spans="1:8" ht="45">
      <c r="A21" t="s">
        <v>65</v>
      </c>
      <c r="B21" t="s">
        <v>4</v>
      </c>
      <c r="C21" s="8" t="s">
        <v>66</v>
      </c>
      <c r="D21" t="s">
        <v>16</v>
      </c>
      <c r="E21" t="s">
        <v>20</v>
      </c>
      <c r="F21">
        <v>6</v>
      </c>
      <c r="G21">
        <v>6</v>
      </c>
      <c r="H21" s="8" t="s">
        <v>21</v>
      </c>
    </row>
    <row r="22" spans="1:8" ht="120">
      <c r="A22" t="s">
        <v>67</v>
      </c>
      <c r="B22" t="s">
        <v>3</v>
      </c>
      <c r="C22" s="8" t="s">
        <v>68</v>
      </c>
      <c r="D22" t="s">
        <v>20</v>
      </c>
      <c r="E22" t="s">
        <v>20</v>
      </c>
      <c r="F22">
        <v>4</v>
      </c>
      <c r="G22">
        <v>4</v>
      </c>
      <c r="H22" s="8" t="s">
        <v>69</v>
      </c>
    </row>
    <row r="23" spans="1:8" ht="45">
      <c r="A23" t="s">
        <v>70</v>
      </c>
      <c r="B23" t="s">
        <v>4</v>
      </c>
      <c r="C23" s="8" t="s">
        <v>71</v>
      </c>
      <c r="D23" t="s">
        <v>16</v>
      </c>
      <c r="E23" t="s">
        <v>20</v>
      </c>
      <c r="G23">
        <v>6</v>
      </c>
      <c r="H23" s="8" t="s">
        <v>72</v>
      </c>
    </row>
    <row r="24" spans="1:8" ht="30">
      <c r="A24" t="s">
        <v>73</v>
      </c>
      <c r="B24" t="s">
        <v>4</v>
      </c>
      <c r="C24" s="8" t="s">
        <v>74</v>
      </c>
      <c r="D24" t="s">
        <v>20</v>
      </c>
      <c r="E24" t="s">
        <v>45</v>
      </c>
      <c r="F24">
        <v>2</v>
      </c>
      <c r="G24">
        <v>2</v>
      </c>
      <c r="H24" s="8" t="s">
        <v>21</v>
      </c>
    </row>
    <row r="25" spans="1:8" ht="60">
      <c r="A25" t="s">
        <v>75</v>
      </c>
      <c r="B25" t="s">
        <v>4</v>
      </c>
      <c r="C25" s="8" t="s">
        <v>76</v>
      </c>
      <c r="D25" t="s">
        <v>16</v>
      </c>
      <c r="E25" t="s">
        <v>20</v>
      </c>
      <c r="F25">
        <v>4</v>
      </c>
      <c r="G25">
        <v>6</v>
      </c>
      <c r="H25" s="8" t="s">
        <v>77</v>
      </c>
    </row>
    <row r="26" spans="1:8" ht="30">
      <c r="A26" t="s">
        <v>78</v>
      </c>
      <c r="B26" t="s">
        <v>3</v>
      </c>
      <c r="C26" s="8" t="s">
        <v>79</v>
      </c>
      <c r="D26" t="s">
        <v>45</v>
      </c>
      <c r="E26" t="s">
        <v>20</v>
      </c>
      <c r="F26">
        <v>2</v>
      </c>
      <c r="G26">
        <v>2</v>
      </c>
      <c r="H26" s="8" t="s">
        <v>21</v>
      </c>
    </row>
    <row r="27" spans="1:8" ht="60">
      <c r="A27" t="s">
        <v>80</v>
      </c>
      <c r="B27" t="s">
        <v>4</v>
      </c>
      <c r="C27" s="8" t="s">
        <v>81</v>
      </c>
      <c r="D27" t="s">
        <v>16</v>
      </c>
      <c r="E27" t="s">
        <v>20</v>
      </c>
      <c r="F27">
        <v>6</v>
      </c>
      <c r="G27">
        <v>6</v>
      </c>
      <c r="H27" s="8" t="s">
        <v>21</v>
      </c>
    </row>
    <row r="28" spans="1:8" ht="45">
      <c r="A28" t="s">
        <v>82</v>
      </c>
      <c r="B28" t="s">
        <v>3</v>
      </c>
      <c r="C28" s="8" t="s">
        <v>83</v>
      </c>
      <c r="D28" t="s">
        <v>20</v>
      </c>
      <c r="E28" t="s">
        <v>20</v>
      </c>
      <c r="G28">
        <v>4</v>
      </c>
      <c r="H28" s="8" t="s">
        <v>84</v>
      </c>
    </row>
    <row r="29" spans="1:8" ht="30">
      <c r="A29" t="s">
        <v>85</v>
      </c>
      <c r="B29" t="s">
        <v>4</v>
      </c>
      <c r="C29" s="8" t="s">
        <v>86</v>
      </c>
      <c r="D29" t="s">
        <v>20</v>
      </c>
      <c r="E29" t="s">
        <v>20</v>
      </c>
      <c r="F29">
        <v>4</v>
      </c>
      <c r="G29">
        <v>4</v>
      </c>
      <c r="H29" s="8" t="s">
        <v>21</v>
      </c>
    </row>
    <row r="30" spans="1:8" ht="45">
      <c r="A30" t="s">
        <v>87</v>
      </c>
      <c r="B30" t="s">
        <v>4</v>
      </c>
      <c r="C30" s="8" t="s">
        <v>88</v>
      </c>
      <c r="D30" t="s">
        <v>20</v>
      </c>
      <c r="E30" t="s">
        <v>20</v>
      </c>
      <c r="G30">
        <v>4</v>
      </c>
      <c r="H30" s="8" t="s">
        <v>89</v>
      </c>
    </row>
    <row r="31" spans="1:8" ht="30">
      <c r="A31" t="s">
        <v>90</v>
      </c>
      <c r="B31" t="s">
        <v>4</v>
      </c>
      <c r="C31" s="8" t="s">
        <v>91</v>
      </c>
      <c r="D31" t="s">
        <v>45</v>
      </c>
      <c r="E31" t="s">
        <v>20</v>
      </c>
      <c r="F31">
        <v>2</v>
      </c>
      <c r="G31">
        <v>2</v>
      </c>
      <c r="H31" s="8" t="s">
        <v>21</v>
      </c>
    </row>
    <row r="32" spans="1:8" ht="30">
      <c r="A32">
        <v>31</v>
      </c>
      <c r="C32" s="8" t="s">
        <v>92</v>
      </c>
      <c r="D32" t="s">
        <v>93</v>
      </c>
      <c r="H32" s="8" t="s">
        <v>94</v>
      </c>
    </row>
    <row r="33" spans="1:7">
      <c r="A33" t="s">
        <v>95</v>
      </c>
      <c r="F33">
        <f>SUM(F2:F32)</f>
        <v>134</v>
      </c>
      <c r="G33">
        <f>SUM(G2:G32)</f>
        <v>162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9BD4F-A34C-4353-BCA7-184372AC2C41}">
  <dimension ref="A2:H29"/>
  <sheetViews>
    <sheetView workbookViewId="0">
      <selection activeCell="A2" sqref="A2"/>
    </sheetView>
  </sheetViews>
  <sheetFormatPr defaultRowHeight="15"/>
  <cols>
    <col min="1" max="1" width="15.85546875" customWidth="1"/>
    <col min="2" max="2" width="20.28515625" customWidth="1"/>
    <col min="3" max="3" width="37.42578125" customWidth="1"/>
    <col min="4" max="4" width="48" customWidth="1"/>
    <col min="5" max="6" width="32" customWidth="1"/>
    <col min="7" max="7" width="8.7109375"/>
    <col min="8" max="8" width="29.5703125" customWidth="1"/>
    <col min="9" max="9" width="8.7109375"/>
  </cols>
  <sheetData>
    <row r="2" spans="1:8">
      <c r="B2" s="3"/>
      <c r="C2" s="6" t="s">
        <v>96</v>
      </c>
      <c r="D2" s="3" t="s">
        <v>97</v>
      </c>
      <c r="E2" s="3" t="s">
        <v>98</v>
      </c>
      <c r="F2" s="3" t="s">
        <v>99</v>
      </c>
      <c r="G2" s="28"/>
      <c r="H2" s="28" t="s">
        <v>100</v>
      </c>
    </row>
    <row r="3" spans="1:8" ht="106.5" customHeight="1">
      <c r="A3" s="4" t="s">
        <v>101</v>
      </c>
      <c r="B3" s="3" t="s">
        <v>102</v>
      </c>
      <c r="C3" s="8" t="s">
        <v>103</v>
      </c>
      <c r="D3" s="11" t="s">
        <v>104</v>
      </c>
      <c r="E3" s="7" t="s">
        <v>105</v>
      </c>
      <c r="F3" s="67" t="s">
        <v>106</v>
      </c>
      <c r="G3" s="28"/>
      <c r="H3" s="73" t="s">
        <v>107</v>
      </c>
    </row>
    <row r="4" spans="1:8" ht="60.75">
      <c r="B4" s="3" t="s">
        <v>108</v>
      </c>
      <c r="C4" s="7" t="s">
        <v>109</v>
      </c>
      <c r="D4" s="11" t="s">
        <v>110</v>
      </c>
      <c r="E4" s="7" t="s">
        <v>111</v>
      </c>
      <c r="F4" s="67" t="s">
        <v>112</v>
      </c>
      <c r="G4" s="28"/>
      <c r="H4" s="73"/>
    </row>
    <row r="5" spans="1:8">
      <c r="C5" s="1"/>
    </row>
    <row r="6" spans="1:8">
      <c r="C6" s="2"/>
    </row>
    <row r="7" spans="1:8">
      <c r="A7" s="4" t="s">
        <v>113</v>
      </c>
      <c r="B7" s="4"/>
      <c r="C7" s="4" t="s">
        <v>114</v>
      </c>
      <c r="D7" s="4"/>
      <c r="E7" s="4"/>
      <c r="F7" s="4"/>
    </row>
    <row r="8" spans="1:8">
      <c r="A8" s="4" t="s">
        <v>115</v>
      </c>
      <c r="B8" s="4"/>
      <c r="C8" s="4" t="s">
        <v>116</v>
      </c>
      <c r="D8" s="4"/>
      <c r="E8" s="4"/>
      <c r="F8" s="4"/>
    </row>
    <row r="9" spans="1:8">
      <c r="B9" s="3"/>
      <c r="C9" s="6" t="s">
        <v>96</v>
      </c>
      <c r="D9" s="3" t="s">
        <v>97</v>
      </c>
      <c r="E9" s="3" t="s">
        <v>117</v>
      </c>
      <c r="F9" s="3"/>
      <c r="G9" s="28"/>
      <c r="H9" s="28" t="s">
        <v>100</v>
      </c>
    </row>
    <row r="10" spans="1:8" ht="120">
      <c r="B10" s="64" t="s">
        <v>118</v>
      </c>
      <c r="C10" s="7" t="s">
        <v>119</v>
      </c>
      <c r="D10" s="8" t="s">
        <v>120</v>
      </c>
      <c r="E10" s="8" t="s">
        <v>121</v>
      </c>
      <c r="F10" s="68" t="s">
        <v>122</v>
      </c>
      <c r="G10" s="28"/>
      <c r="H10" s="73" t="s">
        <v>123</v>
      </c>
    </row>
    <row r="11" spans="1:8" ht="75">
      <c r="B11" s="3" t="s">
        <v>124</v>
      </c>
      <c r="C11" s="7" t="s">
        <v>125</v>
      </c>
      <c r="D11" s="7" t="s">
        <v>126</v>
      </c>
      <c r="E11" s="8">
        <v>10</v>
      </c>
      <c r="F11" s="69">
        <v>22</v>
      </c>
      <c r="G11" s="28"/>
      <c r="H11" s="74"/>
    </row>
    <row r="12" spans="1:8" ht="45">
      <c r="B12" s="3" t="s">
        <v>127</v>
      </c>
      <c r="C12" s="7" t="s">
        <v>128</v>
      </c>
      <c r="D12" s="7" t="s">
        <v>129</v>
      </c>
      <c r="E12" s="8">
        <v>12</v>
      </c>
      <c r="F12" s="69">
        <v>21.5</v>
      </c>
      <c r="G12" s="28"/>
      <c r="H12" s="74"/>
    </row>
    <row r="13" spans="1:8" ht="60">
      <c r="B13" s="3" t="s">
        <v>130</v>
      </c>
      <c r="C13" s="7" t="s">
        <v>131</v>
      </c>
      <c r="D13" s="7" t="s">
        <v>132</v>
      </c>
      <c r="E13" s="8">
        <v>10</v>
      </c>
      <c r="F13" s="69">
        <v>16</v>
      </c>
      <c r="G13" s="28"/>
      <c r="H13" s="74"/>
    </row>
    <row r="14" spans="1:8" ht="91.5">
      <c r="B14" s="3" t="s">
        <v>133</v>
      </c>
      <c r="C14" s="7" t="s">
        <v>134</v>
      </c>
      <c r="D14" s="11" t="s">
        <v>135</v>
      </c>
      <c r="E14" s="8">
        <v>100</v>
      </c>
      <c r="F14" s="69" t="s">
        <v>136</v>
      </c>
      <c r="G14" s="28"/>
      <c r="H14" s="74"/>
    </row>
    <row r="15" spans="1:8" ht="45">
      <c r="B15" s="64" t="s">
        <v>137</v>
      </c>
      <c r="C15" s="7" t="s">
        <v>138</v>
      </c>
      <c r="D15" s="7" t="s">
        <v>139</v>
      </c>
      <c r="E15" s="8">
        <v>10</v>
      </c>
      <c r="F15" s="68" t="s">
        <v>140</v>
      </c>
      <c r="G15" s="28"/>
      <c r="H15" s="45"/>
    </row>
    <row r="16" spans="1:8">
      <c r="C16" s="1"/>
    </row>
    <row r="17" spans="1:8">
      <c r="A17" s="4" t="s">
        <v>141</v>
      </c>
      <c r="B17" s="4"/>
      <c r="C17" s="4" t="s">
        <v>142</v>
      </c>
      <c r="D17" s="4"/>
      <c r="E17" s="4"/>
      <c r="F17" s="4"/>
    </row>
    <row r="18" spans="1:8">
      <c r="B18" s="3"/>
      <c r="C18" s="6" t="s">
        <v>96</v>
      </c>
      <c r="D18" s="3" t="s">
        <v>97</v>
      </c>
      <c r="E18" s="3" t="s">
        <v>98</v>
      </c>
      <c r="F18" s="3"/>
      <c r="G18" s="28"/>
      <c r="H18" s="28" t="s">
        <v>100</v>
      </c>
    </row>
    <row r="19" spans="1:8" ht="30">
      <c r="B19" s="3" t="s">
        <v>143</v>
      </c>
      <c r="C19" s="7" t="s">
        <v>144</v>
      </c>
      <c r="D19" s="11" t="s">
        <v>145</v>
      </c>
      <c r="E19" s="8" t="s">
        <v>146</v>
      </c>
      <c r="F19" s="8"/>
      <c r="G19" s="28"/>
      <c r="H19" s="73" t="s">
        <v>147</v>
      </c>
    </row>
    <row r="20" spans="1:8" ht="45">
      <c r="B20" s="3" t="s">
        <v>148</v>
      </c>
      <c r="C20" s="8" t="s">
        <v>149</v>
      </c>
      <c r="D20" s="11" t="s">
        <v>150</v>
      </c>
      <c r="E20">
        <v>12</v>
      </c>
      <c r="F20" s="70">
        <v>9</v>
      </c>
      <c r="G20" s="28"/>
      <c r="H20" s="73"/>
    </row>
    <row r="21" spans="1:8" ht="60">
      <c r="B21" s="3" t="s">
        <v>151</v>
      </c>
      <c r="C21" s="11" t="s">
        <v>152</v>
      </c>
      <c r="D21" s="17" t="s">
        <v>153</v>
      </c>
      <c r="E21">
        <v>4</v>
      </c>
      <c r="F21" s="71">
        <v>6</v>
      </c>
      <c r="G21" s="28"/>
      <c r="H21" s="73"/>
    </row>
    <row r="22" spans="1:8" ht="45">
      <c r="B22" s="3" t="s">
        <v>154</v>
      </c>
      <c r="C22" s="11" t="s">
        <v>155</v>
      </c>
      <c r="D22" s="17" t="s">
        <v>156</v>
      </c>
      <c r="E22">
        <v>50</v>
      </c>
      <c r="F22" s="71" t="s">
        <v>157</v>
      </c>
      <c r="G22" s="28"/>
      <c r="H22" s="73"/>
    </row>
    <row r="23" spans="1:8">
      <c r="C23" s="5"/>
    </row>
    <row r="24" spans="1:8">
      <c r="A24" s="4" t="s">
        <v>158</v>
      </c>
      <c r="B24" s="4"/>
      <c r="C24" s="4" t="s">
        <v>159</v>
      </c>
      <c r="D24" s="4"/>
      <c r="E24" s="4"/>
      <c r="F24" s="4"/>
    </row>
    <row r="25" spans="1:8">
      <c r="B25" s="3"/>
      <c r="C25" s="6" t="s">
        <v>96</v>
      </c>
      <c r="D25" s="3" t="s">
        <v>97</v>
      </c>
      <c r="E25" s="3" t="s">
        <v>98</v>
      </c>
      <c r="F25" s="3"/>
      <c r="G25" s="28"/>
      <c r="H25" s="28" t="s">
        <v>100</v>
      </c>
    </row>
    <row r="26" spans="1:8" ht="90">
      <c r="B26" s="3" t="s">
        <v>160</v>
      </c>
      <c r="C26" s="7" t="s">
        <v>161</v>
      </c>
      <c r="D26" s="8" t="s">
        <v>162</v>
      </c>
      <c r="E26">
        <v>5</v>
      </c>
      <c r="F26" s="72">
        <v>8</v>
      </c>
      <c r="G26" s="28"/>
      <c r="H26" s="73" t="s">
        <v>163</v>
      </c>
    </row>
    <row r="27" spans="1:8" ht="60">
      <c r="B27" s="3" t="s">
        <v>164</v>
      </c>
      <c r="C27" s="7" t="s">
        <v>165</v>
      </c>
      <c r="D27" s="8" t="s">
        <v>166</v>
      </c>
      <c r="E27">
        <v>3</v>
      </c>
      <c r="F27" s="72">
        <v>6</v>
      </c>
      <c r="G27" s="28"/>
      <c r="H27" s="73"/>
    </row>
    <row r="28" spans="1:8" ht="75">
      <c r="B28" s="3" t="s">
        <v>167</v>
      </c>
      <c r="C28" s="7" t="s">
        <v>168</v>
      </c>
      <c r="D28" s="8" t="s">
        <v>169</v>
      </c>
      <c r="E28" s="8" t="s">
        <v>170</v>
      </c>
      <c r="F28" s="8" t="s">
        <v>171</v>
      </c>
      <c r="G28" s="28"/>
      <c r="H28" s="73"/>
    </row>
    <row r="29" spans="1:8" ht="60">
      <c r="B29" s="3" t="s">
        <v>172</v>
      </c>
      <c r="C29" s="7" t="s">
        <v>173</v>
      </c>
      <c r="D29" s="8" t="s">
        <v>174</v>
      </c>
      <c r="E29">
        <v>6</v>
      </c>
      <c r="F29" s="70" t="s">
        <v>175</v>
      </c>
      <c r="G29" s="28"/>
    </row>
  </sheetData>
  <mergeCells count="4">
    <mergeCell ref="H10:H14"/>
    <mergeCell ref="H3:H4"/>
    <mergeCell ref="H19:H22"/>
    <mergeCell ref="H26:H28"/>
  </mergeCells>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484AD-D8A8-4714-BF5F-0F7FC91998F5}">
  <dimension ref="C6:J13"/>
  <sheetViews>
    <sheetView tabSelected="1" workbookViewId="0">
      <selection activeCell="D8" sqref="D8"/>
    </sheetView>
  </sheetViews>
  <sheetFormatPr defaultRowHeight="15"/>
  <cols>
    <col min="4" max="4" width="30.85546875" customWidth="1"/>
    <col min="9" max="9" width="20.85546875" customWidth="1"/>
  </cols>
  <sheetData>
    <row r="6" spans="3:10" ht="18">
      <c r="C6" s="52"/>
      <c r="D6" s="53"/>
      <c r="E6" s="55"/>
      <c r="F6" s="56"/>
      <c r="G6" s="54"/>
      <c r="H6" s="55"/>
      <c r="I6" s="57"/>
      <c r="J6" s="55"/>
    </row>
    <row r="7" spans="3:10" ht="20.25">
      <c r="C7" s="75" t="s">
        <v>176</v>
      </c>
      <c r="D7" s="75"/>
      <c r="E7" s="58"/>
      <c r="F7" s="76" t="s">
        <v>177</v>
      </c>
      <c r="G7" s="76"/>
      <c r="H7" s="58"/>
      <c r="I7" s="59" t="s">
        <v>178</v>
      </c>
      <c r="J7" s="55"/>
    </row>
    <row r="8" spans="3:10" ht="69.75" customHeight="1">
      <c r="C8" s="60">
        <v>1</v>
      </c>
      <c r="D8" s="60" t="str">
        <f>'Results framework'!C7</f>
        <v>Maintain 4 effective ‘Tier 1’ partnerships, supporting statistical modernisation comprehensively in the partner country</v>
      </c>
      <c r="E8" s="61"/>
      <c r="F8" s="77" t="str">
        <f>'Results framework'!C3</f>
        <v>Partners produce more trustworthy, high quality and valuable data</v>
      </c>
      <c r="G8" s="77"/>
      <c r="H8" s="62"/>
      <c r="I8" s="77" t="s">
        <v>179</v>
      </c>
      <c r="J8" s="55"/>
    </row>
    <row r="9" spans="3:10" ht="70.5" customHeight="1">
      <c r="C9" s="60">
        <v>2</v>
      </c>
      <c r="D9" s="60" t="str">
        <f>'Results framework'!C8</f>
        <v>Develop and manage 3-4 Tier 2 partnerships, supporting some elements of modernisations where ONS can add strategic value</v>
      </c>
      <c r="E9" s="61"/>
      <c r="F9" s="77"/>
      <c r="G9" s="77"/>
      <c r="H9" s="62"/>
      <c r="I9" s="77"/>
      <c r="J9" s="55"/>
    </row>
    <row r="10" spans="3:10" ht="42" customHeight="1">
      <c r="C10" s="60">
        <v>3</v>
      </c>
      <c r="D10" s="60" t="str">
        <f>'Results framework'!C17</f>
        <v>Global good and HMG ODA data science support:</v>
      </c>
      <c r="E10" s="61"/>
      <c r="F10" s="77" t="str">
        <f>'Results framework'!C4</f>
        <v>Improved institutional capacity and sustainability within partner NSOs</v>
      </c>
      <c r="G10" s="77"/>
      <c r="H10" s="62"/>
      <c r="I10" s="77"/>
      <c r="J10" s="55"/>
    </row>
    <row r="11" spans="3:10" ht="75" customHeight="1">
      <c r="C11" s="60">
        <v>4</v>
      </c>
      <c r="D11" s="60" t="str">
        <f>'Results framework'!C24</f>
        <v>Support to other (ODA eligible) countries with ONS skills or ‘products’ which are in global demand</v>
      </c>
      <c r="E11" s="55"/>
      <c r="F11" s="77"/>
      <c r="G11" s="77"/>
      <c r="H11" s="55"/>
      <c r="I11" s="77"/>
      <c r="J11" s="55"/>
    </row>
    <row r="12" spans="3:10">
      <c r="C12" s="55"/>
      <c r="D12" s="63"/>
      <c r="E12" s="55"/>
      <c r="F12" s="56"/>
      <c r="G12" s="55"/>
      <c r="H12" s="55"/>
      <c r="I12" s="55"/>
      <c r="J12" s="55"/>
    </row>
    <row r="13" spans="3:10">
      <c r="C13" s="55"/>
      <c r="D13" s="63"/>
      <c r="E13" s="55"/>
      <c r="F13" s="56"/>
      <c r="G13" s="55"/>
      <c r="H13" s="55"/>
      <c r="I13" s="55"/>
      <c r="J13" s="55"/>
    </row>
  </sheetData>
  <mergeCells count="5">
    <mergeCell ref="C7:D7"/>
    <mergeCell ref="F7:G7"/>
    <mergeCell ref="I8:I11"/>
    <mergeCell ref="F8:G9"/>
    <mergeCell ref="F10:G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214B-731B-4C72-98E5-5F519E1DC621}">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A3EF1-5667-481F-87A1-1F9129B146CA}">
  <dimension ref="B1:V55"/>
  <sheetViews>
    <sheetView topLeftCell="A34" zoomScale="79" workbookViewId="0">
      <selection activeCell="G58" sqref="G58"/>
    </sheetView>
  </sheetViews>
  <sheetFormatPr defaultRowHeight="15"/>
  <cols>
    <col min="3" max="4" width="17.7109375" customWidth="1"/>
    <col min="5" max="5" width="5.42578125" customWidth="1"/>
    <col min="6" max="9" width="15.28515625" customWidth="1"/>
    <col min="11" max="11" width="20.5703125" customWidth="1"/>
    <col min="13" max="17" width="20.140625" customWidth="1"/>
  </cols>
  <sheetData>
    <row r="1" spans="2:2">
      <c r="B1" s="12" t="s">
        <v>180</v>
      </c>
    </row>
    <row r="3" spans="2:2">
      <c r="B3" s="36" t="s">
        <v>181</v>
      </c>
    </row>
    <row r="14" spans="2:2">
      <c r="B14" s="2" t="s">
        <v>182</v>
      </c>
    </row>
    <row r="15" spans="2:2">
      <c r="B15" s="37"/>
    </row>
    <row r="28" spans="2:11">
      <c r="B28" s="2" t="s">
        <v>183</v>
      </c>
    </row>
    <row r="30" spans="2:11" ht="15.75" thickBot="1">
      <c r="B30" s="12"/>
      <c r="C30" s="12"/>
      <c r="D30" s="12"/>
      <c r="E30" s="13"/>
      <c r="F30" s="12"/>
      <c r="G30" s="12"/>
      <c r="H30" s="12"/>
      <c r="I30" s="12"/>
      <c r="J30" s="12"/>
      <c r="K30" s="12"/>
    </row>
    <row r="31" spans="2:11" ht="37.5" customHeight="1">
      <c r="B31" s="12"/>
      <c r="C31" s="78" t="s">
        <v>184</v>
      </c>
      <c r="D31" s="14" t="s">
        <v>16</v>
      </c>
      <c r="E31" s="32">
        <v>0</v>
      </c>
      <c r="F31" s="15"/>
      <c r="G31" s="79" t="s">
        <v>185</v>
      </c>
      <c r="H31" s="80" t="s">
        <v>186</v>
      </c>
      <c r="I31" s="81"/>
      <c r="J31" s="12"/>
      <c r="K31" s="16"/>
    </row>
    <row r="32" spans="2:11" ht="37.5" customHeight="1">
      <c r="B32" s="12"/>
      <c r="C32" s="78"/>
      <c r="D32" s="14" t="s">
        <v>20</v>
      </c>
      <c r="E32" s="32">
        <v>1</v>
      </c>
      <c r="F32" s="15"/>
      <c r="G32" s="79"/>
      <c r="H32" s="82"/>
      <c r="I32" s="83"/>
      <c r="J32" s="12"/>
      <c r="K32" s="12"/>
    </row>
    <row r="33" spans="2:17" ht="37.5" customHeight="1" thickBot="1">
      <c r="B33" s="12"/>
      <c r="C33" s="78"/>
      <c r="D33" s="14" t="s">
        <v>187</v>
      </c>
      <c r="E33" s="32">
        <v>2</v>
      </c>
      <c r="F33" s="15"/>
      <c r="G33" s="79"/>
      <c r="H33" s="84"/>
      <c r="I33" s="85"/>
      <c r="J33" s="12"/>
      <c r="K33" s="16"/>
    </row>
    <row r="34" spans="2:17" ht="37.5" customHeight="1">
      <c r="B34" s="12"/>
      <c r="C34" s="78"/>
      <c r="D34" s="14" t="s">
        <v>188</v>
      </c>
      <c r="E34" s="32">
        <v>3</v>
      </c>
      <c r="F34" s="15"/>
      <c r="G34" s="15"/>
      <c r="H34" s="15"/>
      <c r="I34" s="15"/>
      <c r="J34" s="12"/>
      <c r="K34" s="12"/>
    </row>
    <row r="35" spans="2:17">
      <c r="B35" s="12"/>
      <c r="C35" s="12"/>
      <c r="D35" s="12"/>
      <c r="E35" s="13"/>
      <c r="F35" s="9" t="s">
        <v>188</v>
      </c>
      <c r="G35" s="9" t="s">
        <v>45</v>
      </c>
      <c r="H35" s="9" t="s">
        <v>20</v>
      </c>
      <c r="I35" s="9" t="s">
        <v>16</v>
      </c>
      <c r="J35" s="12"/>
      <c r="K35" s="16"/>
    </row>
    <row r="36" spans="2:17">
      <c r="B36" s="12"/>
      <c r="C36" s="12"/>
      <c r="D36" s="12"/>
      <c r="E36" s="13"/>
      <c r="F36" s="9">
        <v>0</v>
      </c>
      <c r="G36" s="9">
        <v>0.5</v>
      </c>
      <c r="H36" s="9">
        <v>2</v>
      </c>
      <c r="I36" s="9">
        <v>3</v>
      </c>
      <c r="J36" s="12"/>
      <c r="K36" s="16"/>
    </row>
    <row r="37" spans="2:17">
      <c r="B37" s="12"/>
      <c r="C37" s="12"/>
      <c r="D37" s="12"/>
      <c r="E37" s="13"/>
      <c r="F37" s="86" t="s">
        <v>189</v>
      </c>
      <c r="G37" s="86"/>
      <c r="H37" s="86"/>
      <c r="I37" s="86"/>
      <c r="J37" s="12"/>
      <c r="K37" s="12"/>
    </row>
    <row r="38" spans="2:17">
      <c r="B38" s="12"/>
      <c r="C38" s="12"/>
      <c r="D38" s="12"/>
      <c r="E38" s="13"/>
      <c r="F38" s="12"/>
      <c r="G38" s="12"/>
      <c r="H38" s="12"/>
      <c r="I38" s="12"/>
      <c r="J38" s="12"/>
      <c r="K38" s="16"/>
    </row>
    <row r="39" spans="2:17">
      <c r="B39" s="12" t="s">
        <v>190</v>
      </c>
      <c r="C39" s="12"/>
      <c r="D39" s="12"/>
      <c r="E39" s="13"/>
      <c r="F39" s="12"/>
      <c r="G39" s="12"/>
      <c r="H39" s="12"/>
      <c r="I39" s="12"/>
      <c r="J39" s="12"/>
      <c r="K39" s="12"/>
    </row>
    <row r="40" spans="2:17">
      <c r="B40" s="12"/>
      <c r="C40" s="12"/>
      <c r="D40" s="12"/>
      <c r="E40" s="13"/>
      <c r="F40" s="12"/>
      <c r="G40" s="12"/>
      <c r="H40" s="12"/>
      <c r="I40" s="12"/>
      <c r="J40" s="12"/>
      <c r="K40" s="16"/>
    </row>
    <row r="43" spans="2:17">
      <c r="H43" t="s">
        <v>191</v>
      </c>
      <c r="M43" t="s">
        <v>192</v>
      </c>
    </row>
    <row r="44" spans="2:17">
      <c r="D44" s="29" t="s">
        <v>193</v>
      </c>
      <c r="F44" s="29" t="s">
        <v>188</v>
      </c>
      <c r="G44" s="29" t="s">
        <v>45</v>
      </c>
      <c r="H44" s="29" t="s">
        <v>20</v>
      </c>
      <c r="I44" s="29" t="s">
        <v>16</v>
      </c>
      <c r="M44" s="46" t="s">
        <v>193</v>
      </c>
      <c r="N44" s="46" t="s">
        <v>188</v>
      </c>
      <c r="O44" s="46" t="s">
        <v>45</v>
      </c>
      <c r="P44" s="46" t="s">
        <v>20</v>
      </c>
      <c r="Q44" s="46" t="s">
        <v>16</v>
      </c>
    </row>
    <row r="45" spans="2:17">
      <c r="C45" t="s">
        <v>194</v>
      </c>
      <c r="D45" s="32" t="s">
        <v>188</v>
      </c>
      <c r="F45">
        <v>0</v>
      </c>
      <c r="G45">
        <v>0</v>
      </c>
      <c r="H45">
        <v>0</v>
      </c>
      <c r="I45">
        <v>0</v>
      </c>
      <c r="M45" s="47" t="s">
        <v>188</v>
      </c>
      <c r="N45" s="48">
        <v>0</v>
      </c>
      <c r="O45" s="48">
        <v>0</v>
      </c>
      <c r="P45" s="48">
        <v>0</v>
      </c>
      <c r="Q45" s="48">
        <v>0</v>
      </c>
    </row>
    <row r="46" spans="2:17">
      <c r="D46" s="33" t="s">
        <v>195</v>
      </c>
      <c r="F46">
        <v>0</v>
      </c>
      <c r="G46" s="31">
        <v>3</v>
      </c>
      <c r="H46" s="30">
        <v>1</v>
      </c>
      <c r="I46" s="30">
        <v>0</v>
      </c>
      <c r="M46" s="47" t="s">
        <v>195</v>
      </c>
      <c r="N46" s="48">
        <v>0</v>
      </c>
      <c r="O46" s="49">
        <v>2</v>
      </c>
      <c r="P46" s="50">
        <v>0</v>
      </c>
      <c r="Q46" s="50">
        <v>0</v>
      </c>
    </row>
    <row r="47" spans="2:17">
      <c r="D47" s="33" t="s">
        <v>20</v>
      </c>
      <c r="F47">
        <v>0</v>
      </c>
      <c r="G47" s="31">
        <v>1</v>
      </c>
      <c r="H47" s="30">
        <v>5</v>
      </c>
      <c r="I47" s="30">
        <v>7</v>
      </c>
      <c r="M47" s="47" t="s">
        <v>20</v>
      </c>
      <c r="N47" s="48">
        <v>0</v>
      </c>
      <c r="O47" s="49">
        <v>0</v>
      </c>
      <c r="P47" s="50">
        <v>4</v>
      </c>
      <c r="Q47" s="50">
        <v>3</v>
      </c>
    </row>
    <row r="48" spans="2:17">
      <c r="D48" s="32" t="s">
        <v>16</v>
      </c>
      <c r="F48">
        <v>0</v>
      </c>
      <c r="G48" s="31">
        <v>0</v>
      </c>
      <c r="H48" s="30">
        <v>0</v>
      </c>
      <c r="I48" s="30">
        <v>0</v>
      </c>
      <c r="M48" s="47" t="s">
        <v>16</v>
      </c>
      <c r="N48" s="48">
        <v>0</v>
      </c>
      <c r="O48" s="49">
        <v>0</v>
      </c>
      <c r="P48" s="50">
        <v>0</v>
      </c>
      <c r="Q48" s="50">
        <v>0</v>
      </c>
    </row>
    <row r="49" spans="3:22">
      <c r="E49" s="32"/>
      <c r="M49" s="47"/>
      <c r="N49" s="48"/>
      <c r="O49" s="48"/>
      <c r="P49" s="48"/>
      <c r="Q49" s="48"/>
    </row>
    <row r="50" spans="3:22">
      <c r="C50" t="s">
        <v>196</v>
      </c>
      <c r="E50" s="29" t="s">
        <v>193</v>
      </c>
      <c r="F50" s="29">
        <v>0</v>
      </c>
      <c r="G50" s="29">
        <v>0.5</v>
      </c>
      <c r="H50" s="29">
        <v>2</v>
      </c>
      <c r="I50" s="29">
        <v>3</v>
      </c>
      <c r="M50" s="46" t="s">
        <v>193</v>
      </c>
      <c r="N50" s="46">
        <v>0</v>
      </c>
      <c r="O50" s="46">
        <v>0.5</v>
      </c>
      <c r="P50" s="46">
        <v>2</v>
      </c>
      <c r="Q50" s="46">
        <v>3</v>
      </c>
    </row>
    <row r="51" spans="3:22">
      <c r="E51" s="34">
        <v>0</v>
      </c>
      <c r="F51">
        <f>F45*F$50*$E51</f>
        <v>0</v>
      </c>
      <c r="G51">
        <f t="shared" ref="G51:I51" si="0">G45*G$50*$E51</f>
        <v>0</v>
      </c>
      <c r="H51">
        <f t="shared" si="0"/>
        <v>0</v>
      </c>
      <c r="I51">
        <f t="shared" si="0"/>
        <v>0</v>
      </c>
      <c r="M51" s="47">
        <v>0</v>
      </c>
      <c r="N51" s="48">
        <f>N$50*$M51*N45</f>
        <v>0</v>
      </c>
      <c r="O51" s="48">
        <f t="shared" ref="O51:Q51" si="1">O$50*$M51*O45</f>
        <v>0</v>
      </c>
      <c r="P51" s="48">
        <f t="shared" si="1"/>
        <v>0</v>
      </c>
      <c r="Q51" s="48">
        <f t="shared" si="1"/>
        <v>0</v>
      </c>
    </row>
    <row r="52" spans="3:22">
      <c r="E52" s="34">
        <v>1</v>
      </c>
      <c r="F52">
        <f t="shared" ref="F52:I52" si="2">F46*F$50*$E52</f>
        <v>0</v>
      </c>
      <c r="G52">
        <f>G46*G$50*$E52</f>
        <v>1.5</v>
      </c>
      <c r="H52">
        <f t="shared" si="2"/>
        <v>2</v>
      </c>
      <c r="I52">
        <f t="shared" si="2"/>
        <v>0</v>
      </c>
      <c r="M52" s="47">
        <v>1</v>
      </c>
      <c r="N52" s="48">
        <f t="shared" ref="N52:Q52" si="3">N$50*$M52*N46</f>
        <v>0</v>
      </c>
      <c r="O52" s="48">
        <f t="shared" si="3"/>
        <v>1</v>
      </c>
      <c r="P52" s="48">
        <f t="shared" si="3"/>
        <v>0</v>
      </c>
      <c r="Q52" s="48">
        <f t="shared" si="3"/>
        <v>0</v>
      </c>
    </row>
    <row r="53" spans="3:22">
      <c r="E53" s="34">
        <v>2</v>
      </c>
      <c r="F53">
        <f t="shared" ref="F53:H53" si="4">F47*F$50*$E53</f>
        <v>0</v>
      </c>
      <c r="G53">
        <f t="shared" si="4"/>
        <v>1</v>
      </c>
      <c r="H53">
        <f t="shared" si="4"/>
        <v>20</v>
      </c>
      <c r="I53">
        <f>I47*I$50*$E53</f>
        <v>42</v>
      </c>
      <c r="M53" s="47">
        <v>2</v>
      </c>
      <c r="N53" s="48">
        <f t="shared" ref="N53:Q53" si="5">N$50*$M53*N47</f>
        <v>0</v>
      </c>
      <c r="O53" s="48">
        <f t="shared" si="5"/>
        <v>0</v>
      </c>
      <c r="P53" s="48">
        <f t="shared" si="5"/>
        <v>16</v>
      </c>
      <c r="Q53" s="48">
        <f t="shared" si="5"/>
        <v>18</v>
      </c>
    </row>
    <row r="54" spans="3:22">
      <c r="E54" s="34">
        <v>3</v>
      </c>
      <c r="F54">
        <f t="shared" ref="F54:I54" si="6">F48*F$50*$E54</f>
        <v>0</v>
      </c>
      <c r="G54">
        <f t="shared" si="6"/>
        <v>0</v>
      </c>
      <c r="H54">
        <f t="shared" si="6"/>
        <v>0</v>
      </c>
      <c r="I54">
        <f t="shared" si="6"/>
        <v>0</v>
      </c>
      <c r="M54" s="47">
        <v>3</v>
      </c>
      <c r="N54" s="48">
        <f t="shared" ref="N54:Q54" si="7">N$50*$M54*N48</f>
        <v>0</v>
      </c>
      <c r="O54" s="48">
        <f t="shared" si="7"/>
        <v>0</v>
      </c>
      <c r="P54" s="48">
        <f t="shared" si="7"/>
        <v>0</v>
      </c>
      <c r="Q54" s="48">
        <f t="shared" si="7"/>
        <v>0</v>
      </c>
    </row>
    <row r="55" spans="3:22" ht="45">
      <c r="F55" s="35">
        <f>SUM(F51:F54)</f>
        <v>0</v>
      </c>
      <c r="G55" s="35">
        <f t="shared" ref="G55:I55" si="8">SUM(G51:G54)</f>
        <v>2.5</v>
      </c>
      <c r="H55" s="35">
        <f t="shared" si="8"/>
        <v>22</v>
      </c>
      <c r="I55" s="35">
        <f t="shared" si="8"/>
        <v>42</v>
      </c>
      <c r="K55" s="32" t="s">
        <v>197</v>
      </c>
      <c r="L55">
        <f>SUM(F55:I55)</f>
        <v>66.5</v>
      </c>
      <c r="M55" s="48"/>
      <c r="N55" s="51">
        <f>SUM(N51:N54)</f>
        <v>0</v>
      </c>
      <c r="O55" s="51">
        <f>SUM(O51:O54)</f>
        <v>1</v>
      </c>
      <c r="P55" s="51">
        <f>SUM(P51:P54)</f>
        <v>16</v>
      </c>
      <c r="Q55" s="51">
        <f>SUM(Q51:Q54)</f>
        <v>18</v>
      </c>
      <c r="S55" s="47" t="s">
        <v>197</v>
      </c>
      <c r="T55" s="48">
        <f>SUM(N55:Q55)</f>
        <v>35</v>
      </c>
      <c r="U55" s="47" t="s">
        <v>198</v>
      </c>
      <c r="V55">
        <f>L55-T55</f>
        <v>31.5</v>
      </c>
    </row>
  </sheetData>
  <mergeCells count="4">
    <mergeCell ref="C31:C34"/>
    <mergeCell ref="G31:G33"/>
    <mergeCell ref="H31:I33"/>
    <mergeCell ref="F37:I3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69A53-231A-42B7-990A-C1A047ACBAC2}">
  <dimension ref="A1:E8"/>
  <sheetViews>
    <sheetView workbookViewId="0">
      <pane xSplit="1" ySplit="1" topLeftCell="C2" activePane="bottomRight" state="frozen"/>
      <selection pane="bottomRight" activeCell="C7" sqref="C7"/>
      <selection pane="bottomLeft" activeCell="A2" sqref="A2"/>
      <selection pane="topRight" activeCell="B1" sqref="B1"/>
    </sheetView>
  </sheetViews>
  <sheetFormatPr defaultRowHeight="15"/>
  <cols>
    <col min="3" max="3" width="10" customWidth="1"/>
    <col min="4" max="4" width="40.42578125" customWidth="1"/>
    <col min="5" max="5" width="86.7109375" customWidth="1"/>
  </cols>
  <sheetData>
    <row r="1" spans="1:5">
      <c r="B1" s="9" t="s">
        <v>199</v>
      </c>
    </row>
    <row r="2" spans="1:5">
      <c r="B2" s="9"/>
    </row>
    <row r="3" spans="1:5" hidden="1">
      <c r="D3" s="10" t="s">
        <v>200</v>
      </c>
      <c r="E3" s="10" t="s">
        <v>201</v>
      </c>
    </row>
    <row r="4" spans="1:5" ht="210" customHeight="1">
      <c r="A4" s="38"/>
      <c r="B4" s="38"/>
      <c r="C4" s="39">
        <v>4</v>
      </c>
      <c r="D4" s="40" t="s">
        <v>202</v>
      </c>
      <c r="E4" s="43" t="s">
        <v>203</v>
      </c>
    </row>
    <row r="5" spans="1:5" ht="162.75" customHeight="1">
      <c r="A5" s="38"/>
      <c r="B5" s="38"/>
      <c r="C5" s="39">
        <v>3</v>
      </c>
      <c r="D5" s="41" t="s">
        <v>204</v>
      </c>
      <c r="E5" s="44" t="s">
        <v>205</v>
      </c>
    </row>
    <row r="6" spans="1:5" ht="90.75" customHeight="1">
      <c r="A6" s="38"/>
      <c r="B6" s="38"/>
      <c r="C6" s="39">
        <v>2</v>
      </c>
      <c r="D6" s="41" t="s">
        <v>206</v>
      </c>
      <c r="E6" s="44" t="s">
        <v>207</v>
      </c>
    </row>
    <row r="7" spans="1:5" ht="75.95" customHeight="1">
      <c r="A7" s="38"/>
      <c r="B7" s="38"/>
      <c r="C7" s="39">
        <v>1</v>
      </c>
      <c r="D7" s="40" t="s">
        <v>208</v>
      </c>
      <c r="E7" s="43" t="s">
        <v>209</v>
      </c>
    </row>
    <row r="8" spans="1:5" ht="45">
      <c r="A8" s="38"/>
      <c r="B8" s="38"/>
      <c r="C8" s="39">
        <v>0</v>
      </c>
      <c r="D8" s="42" t="s">
        <v>210</v>
      </c>
      <c r="E8" s="3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B3E2-17EE-4AAC-B4A7-946696D34E39}">
  <dimension ref="B3:G33"/>
  <sheetViews>
    <sheetView workbookViewId="0">
      <selection activeCell="C29" sqref="C29"/>
    </sheetView>
  </sheetViews>
  <sheetFormatPr defaultRowHeight="15"/>
  <cols>
    <col min="2" max="2" width="20.140625" customWidth="1"/>
    <col min="3" max="3" width="43.5703125" customWidth="1"/>
    <col min="6" max="6" width="18" customWidth="1"/>
    <col min="7" max="7" width="43" customWidth="1"/>
  </cols>
  <sheetData>
    <row r="3" spans="2:7">
      <c r="B3" s="18" t="s">
        <v>211</v>
      </c>
      <c r="C3" s="19"/>
      <c r="F3" s="18" t="s">
        <v>211</v>
      </c>
      <c r="G3" s="19"/>
    </row>
    <row r="4" spans="2:7" ht="60">
      <c r="B4" s="20" t="str">
        <f>'Results framework'!B14</f>
        <v>Output indicator 1.5</v>
      </c>
      <c r="C4" s="21" t="str">
        <f>'Results framework'!D14</f>
        <v>Number of people (disaggregated by age and sex) mentored or trained (in areas other than data science), where this training or mentoring has been rated as effective</v>
      </c>
      <c r="F4" s="20" t="str">
        <f>'Results framework'!B20</f>
        <v>Output indicator 3.2</v>
      </c>
      <c r="G4" s="21" t="str">
        <f>'Results framework'!D20</f>
        <v>Number of successfully completed agreed phases of mentoring, to enable the delivery of data science initiatives in ODA eligible partner countries</v>
      </c>
    </row>
    <row r="5" spans="2:7">
      <c r="B5" s="20"/>
      <c r="C5" s="22"/>
      <c r="F5" s="20"/>
      <c r="G5" s="22"/>
    </row>
    <row r="6" spans="2:7">
      <c r="B6" s="20"/>
      <c r="C6" s="22"/>
      <c r="F6" s="20"/>
      <c r="G6" s="22"/>
    </row>
    <row r="7" spans="2:7" ht="90">
      <c r="B7" s="20" t="s">
        <v>200</v>
      </c>
      <c r="C7" s="21" t="s">
        <v>212</v>
      </c>
      <c r="F7" s="20" t="s">
        <v>213</v>
      </c>
      <c r="G7" s="21" t="s">
        <v>214</v>
      </c>
    </row>
    <row r="8" spans="2:7">
      <c r="B8" s="20"/>
      <c r="C8" s="22"/>
      <c r="F8" s="20"/>
      <c r="G8" s="22"/>
    </row>
    <row r="9" spans="2:7" ht="90">
      <c r="B9" s="23" t="s">
        <v>215</v>
      </c>
      <c r="C9" s="21" t="s">
        <v>216</v>
      </c>
      <c r="F9" s="23" t="s">
        <v>215</v>
      </c>
      <c r="G9" s="22"/>
    </row>
    <row r="10" spans="2:7" ht="236.25" customHeight="1">
      <c r="B10" s="24" t="s">
        <v>217</v>
      </c>
      <c r="C10" s="27" t="s">
        <v>218</v>
      </c>
      <c r="F10" s="24" t="s">
        <v>219</v>
      </c>
      <c r="G10" s="21" t="s">
        <v>220</v>
      </c>
    </row>
    <row r="11" spans="2:7">
      <c r="B11" s="20"/>
      <c r="C11" s="22"/>
      <c r="F11" s="20"/>
      <c r="G11" s="22"/>
    </row>
    <row r="12" spans="2:7">
      <c r="B12" s="20"/>
      <c r="C12" s="22"/>
      <c r="F12" s="20"/>
      <c r="G12" s="22"/>
    </row>
    <row r="13" spans="2:7" ht="30">
      <c r="B13" s="20" t="s">
        <v>221</v>
      </c>
      <c r="C13" s="21" t="s">
        <v>222</v>
      </c>
      <c r="F13" s="20" t="s">
        <v>221</v>
      </c>
      <c r="G13" s="21" t="s">
        <v>223</v>
      </c>
    </row>
    <row r="14" spans="2:7">
      <c r="B14" s="20"/>
      <c r="C14" s="22"/>
      <c r="F14" s="20"/>
      <c r="G14" s="22"/>
    </row>
    <row r="15" spans="2:7">
      <c r="B15" s="20"/>
      <c r="C15" s="22"/>
      <c r="F15" s="20"/>
      <c r="G15" s="22"/>
    </row>
    <row r="16" spans="2:7">
      <c r="B16" s="25" t="s">
        <v>224</v>
      </c>
      <c r="C16" s="26" t="s">
        <v>225</v>
      </c>
      <c r="F16" s="25" t="s">
        <v>224</v>
      </c>
      <c r="G16" s="26" t="s">
        <v>226</v>
      </c>
    </row>
    <row r="20" spans="2:7">
      <c r="B20" s="18" t="s">
        <v>211</v>
      </c>
      <c r="C20" s="19"/>
      <c r="F20" s="18" t="s">
        <v>211</v>
      </c>
      <c r="G20" s="19"/>
    </row>
    <row r="21" spans="2:7" ht="30">
      <c r="B21" s="20" t="str">
        <f>'Results framework'!B21</f>
        <v>Output indicator 3.3</v>
      </c>
      <c r="C21" s="21" t="str">
        <f>'Results framework'!C21</f>
        <v>R&amp;D to support decisions around the SDGS</v>
      </c>
      <c r="F21" s="20" t="str">
        <f>'Results framework'!B22</f>
        <v>Output indicator 3.4</v>
      </c>
      <c r="G21" s="21" t="str">
        <f>'Results framework'!C22</f>
        <v>Data science training across the SDG community</v>
      </c>
    </row>
    <row r="22" spans="2:7">
      <c r="B22" s="20"/>
      <c r="C22" s="22"/>
      <c r="F22" s="20"/>
      <c r="G22" s="22"/>
    </row>
    <row r="23" spans="2:7">
      <c r="B23" s="20"/>
      <c r="C23" s="22"/>
      <c r="F23" s="20"/>
      <c r="G23" s="22"/>
    </row>
    <row r="24" spans="2:7" ht="60">
      <c r="B24" s="20" t="s">
        <v>213</v>
      </c>
      <c r="C24" s="21" t="str">
        <f>'Results framework'!D21</f>
        <v>Number of proof of concept analyses, prototype decision support tools, or open source operationalised versions of others' research, with published outputs</v>
      </c>
      <c r="F24" s="20" t="s">
        <v>213</v>
      </c>
      <c r="G24" s="21" t="str">
        <f>'Results framework'!D22</f>
        <v>Number of people (disaggregated by age and sex) mentored or trained (in data science), where this training or mentoring has been rated as effective</v>
      </c>
    </row>
    <row r="25" spans="2:7">
      <c r="B25" s="20"/>
      <c r="C25" s="22"/>
      <c r="F25" s="20"/>
      <c r="G25" s="22"/>
    </row>
    <row r="26" spans="2:7" ht="105">
      <c r="B26" s="23" t="s">
        <v>215</v>
      </c>
      <c r="C26" s="21" t="s">
        <v>227</v>
      </c>
      <c r="F26" s="23" t="s">
        <v>215</v>
      </c>
      <c r="G26" s="21" t="s">
        <v>228</v>
      </c>
    </row>
    <row r="27" spans="2:7" ht="105">
      <c r="B27" s="24"/>
      <c r="C27" s="21" t="s">
        <v>229</v>
      </c>
      <c r="F27" s="24"/>
      <c r="G27" s="21" t="s">
        <v>216</v>
      </c>
    </row>
    <row r="28" spans="2:7" ht="120">
      <c r="B28" s="20"/>
      <c r="C28" s="21" t="s">
        <v>230</v>
      </c>
      <c r="F28" s="24" t="s">
        <v>217</v>
      </c>
      <c r="G28" s="22"/>
    </row>
    <row r="29" spans="2:7">
      <c r="B29" s="20"/>
      <c r="C29" s="22"/>
      <c r="F29" s="20"/>
      <c r="G29" s="22"/>
    </row>
    <row r="30" spans="2:7">
      <c r="B30" s="20" t="s">
        <v>221</v>
      </c>
      <c r="C30" s="21"/>
      <c r="F30" s="20" t="s">
        <v>221</v>
      </c>
      <c r="G30" s="21"/>
    </row>
    <row r="31" spans="2:7">
      <c r="B31" s="20"/>
      <c r="C31" s="22"/>
      <c r="F31" s="20"/>
      <c r="G31" s="22"/>
    </row>
    <row r="32" spans="2:7">
      <c r="B32" s="20"/>
      <c r="C32" s="22"/>
      <c r="F32" s="20"/>
      <c r="G32" s="22"/>
    </row>
    <row r="33" spans="2:7">
      <c r="B33" s="25" t="s">
        <v>224</v>
      </c>
      <c r="C33" s="26" t="s">
        <v>226</v>
      </c>
      <c r="F33" s="25" t="s">
        <v>224</v>
      </c>
      <c r="G33" s="26" t="s">
        <v>226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tentionType xmlns="8479eeb2-9040-44ca-a6ac-220915e64d16">Notify</RetentionType>
    <Retention xmlns="8479eeb2-9040-44ca-a6ac-220915e64d16">0</Retention>
    <Record_Type xmlns="8479eeb2-9040-44ca-a6ac-220915e64d16" xsi:nil="true"/>
    <EDRMSOwner xmlns="8479eeb2-9040-44ca-a6ac-220915e64d16" xsi:nil="true"/>
    <RetentionDate xmlns="8479eeb2-9040-44ca-a6ac-220915e64d1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8B0A3E273CBF49AD45E6F45A59040D" ma:contentTypeVersion="34" ma:contentTypeDescription="Create a new document." ma:contentTypeScope="" ma:versionID="841e6c9c1786ea5e671915155ad5e19c">
  <xsd:schema xmlns:xsd="http://www.w3.org/2001/XMLSchema" xmlns:xs="http://www.w3.org/2001/XMLSchema" xmlns:p="http://schemas.microsoft.com/office/2006/metadata/properties" xmlns:ns2="8479eeb2-9040-44ca-a6ac-220915e64d16" xmlns:ns3="732ffafd-544d-4a6d-804a-bc9122df8b0e" targetNamespace="http://schemas.microsoft.com/office/2006/metadata/properties" ma:root="true" ma:fieldsID="1a1da8b334a048c5c3ed02e5a9d8641e" ns2:_="" ns3:_="">
    <xsd:import namespace="8479eeb2-9040-44ca-a6ac-220915e64d16"/>
    <xsd:import namespace="732ffafd-544d-4a6d-804a-bc9122df8b0e"/>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79eeb2-9040-44ca-a6ac-220915e64d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2ffafd-544d-4a6d-804a-bc9122df8b0e"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59E8D70A-5BBC-47AD-BAA1-58D026327F52}"/>
</file>

<file path=customXml/itemProps2.xml><?xml version="1.0" encoding="utf-8"?>
<ds:datastoreItem xmlns:ds="http://schemas.openxmlformats.org/officeDocument/2006/customXml" ds:itemID="{99795B58-FA89-44EC-868F-C2933BC8F545}"/>
</file>

<file path=customXml/itemProps3.xml><?xml version="1.0" encoding="utf-8"?>
<ds:datastoreItem xmlns:ds="http://schemas.openxmlformats.org/officeDocument/2006/customXml" ds:itemID="{C27E7E6A-9E94-42C4-A823-B8B51AFDBFD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Poskett, Emily</dc:creator>
  <cp:keywords/>
  <dc:description/>
  <cp:lastModifiedBy/>
  <cp:revision/>
  <dcterms:created xsi:type="dcterms:W3CDTF">2021-04-08T10:16:28Z</dcterms:created>
  <dcterms:modified xsi:type="dcterms:W3CDTF">2022-11-08T14:55:39Z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0x0101000E8B0A3E273CBF49AD45E6F45A59040D</vt:lpwstr>
  </property>
</Properties>
</file>